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bookViews>
    <workbookView xWindow="4500" yWindow="460" windowWidth="19460" windowHeight="21060" activeTab="0"/>
  </bookViews>
  <sheets>
    <sheet name="Final Sheet" sheetId="2" r:id="rId1"/>
    <sheet name="Worksheet" sheetId="1" r:id="rId2"/>
    <sheet name="Teams &amp; Records" sheetId="3" r:id="rId3"/>
    <sheet name="Final Sheet (EOY Cal)" sheetId="5" r:id="rId4"/>
    <sheet name="Worksheet (EOY)" sheetId="6" r:id="rId5"/>
    <sheet name="End of Year Calc" sheetId="4" r:id="rId6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<sst xmlns="http://schemas.openxmlformats.org/spreadsheetml/2006/main" count="311" uniqueCount="61">
  <si>
    <t>American River</t>
  </si>
  <si>
    <t>Butte</t>
  </si>
  <si>
    <t>Cabrillo</t>
  </si>
  <si>
    <t>Chabot</t>
  </si>
  <si>
    <t>Contra Costa</t>
  </si>
  <si>
    <t>De Anza</t>
  </si>
  <si>
    <t>Diablo Valley</t>
  </si>
  <si>
    <t>Feather River</t>
  </si>
  <si>
    <t>Foothill</t>
  </si>
  <si>
    <t>Fresno</t>
  </si>
  <si>
    <t>Gavilan</t>
  </si>
  <si>
    <t>Hartnell</t>
  </si>
  <si>
    <t>Laney</t>
  </si>
  <si>
    <t>Los Medanos</t>
  </si>
  <si>
    <t>Mendocino</t>
  </si>
  <si>
    <t>Merced</t>
  </si>
  <si>
    <t>Modesto</t>
  </si>
  <si>
    <t>Monterey</t>
  </si>
  <si>
    <t>Redwoods</t>
  </si>
  <si>
    <t>Reedley</t>
  </si>
  <si>
    <t>Sacramento</t>
  </si>
  <si>
    <t>San Francisco</t>
  </si>
  <si>
    <t>San Joaquin Delta</t>
  </si>
  <si>
    <t>San Jose</t>
  </si>
  <si>
    <t>San Mateo</t>
  </si>
  <si>
    <t>Santa Rosa</t>
  </si>
  <si>
    <t>Sequoias</t>
  </si>
  <si>
    <t>Shasta</t>
  </si>
  <si>
    <t>Sierra</t>
  </si>
  <si>
    <t>Siskiyous</t>
  </si>
  <si>
    <t>West Hills</t>
  </si>
  <si>
    <t>Yuba</t>
  </si>
  <si>
    <t>Team</t>
  </si>
  <si>
    <t>Record</t>
  </si>
  <si>
    <t>Opponents</t>
  </si>
  <si>
    <t>Wins</t>
  </si>
  <si>
    <t>Opp Opp</t>
  </si>
  <si>
    <t>Win %</t>
  </si>
  <si>
    <t>O Win %</t>
  </si>
  <si>
    <t>OO Win %</t>
  </si>
  <si>
    <t>Total</t>
  </si>
  <si>
    <t>Click on a teams Opponents to see who they have played</t>
  </si>
  <si>
    <t>Bonus</t>
  </si>
  <si>
    <t>Final</t>
  </si>
  <si>
    <t>Don't touch this page, the End of Year Calc will update this page for you.</t>
  </si>
  <si>
    <t>EOY Final Sheet Listing</t>
  </si>
  <si>
    <t>Click on a teams Opponents to see who they have played, all opponents are listed for the year</t>
  </si>
  <si>
    <t>NCFC Power Rankings</t>
  </si>
  <si>
    <t>If you wish to predict all of the opponents wins, this will update the Final Sheet (EOY Call), put the number under wins</t>
  </si>
  <si>
    <t>8-2</t>
  </si>
  <si>
    <t>4-6</t>
  </si>
  <si>
    <t>1-9</t>
  </si>
  <si>
    <t>5-5</t>
  </si>
  <si>
    <t>0-10</t>
  </si>
  <si>
    <t>2-8</t>
  </si>
  <si>
    <t>7-3</t>
  </si>
  <si>
    <t>3-7</t>
  </si>
  <si>
    <t>6-4</t>
  </si>
  <si>
    <t>9-1</t>
  </si>
  <si>
    <t>10-0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</si>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</sst>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.0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/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 topLeftCell="A1">
      <selection activeCell="F17" sqref="F17"/>
    </sheetView>
  </sheetViews>
  <sheetFormatPr defaultColWidth="8.8515625" defaultRowHeight="15"/>
  <cols>
    <col min="1" max="1" width="8.00390625" style="4" customWidth="1"/>
    <col min="2" max="2" width="16.7109375" style="0" bestFit="1" customWidth="1"/>
    <col min="3" max="3" width="10.140625" style="0" customWidth="1"/>
    <col min="4" max="4" width="10.421875" style="0" customWidth="1"/>
    <col min="5" max="5" width="10.7109375" style="0" customWidth="1"/>
    <col min="6" max="6" width="10.28125" style="0" customWidth="1"/>
    <col min="8" max="8" width="8.7109375" style="4" customWidth="1"/>
    <col min="9" max="12" width="11.7109375" style="0" customWidth="1"/>
  </cols>
  <sheetData>
    <row r="1" spans="1:8" ht="15">
      <c r="A1" s="14" t="s">
        <v>47</v>
      </c>
      <c r="B1" s="14"/>
      <c r="C1" s="14"/>
      <c r="D1" s="14"/>
      <c r="E1" s="14"/>
      <c r="F1" s="14"/>
      <c r="G1" s="14"/>
      <c r="H1" s="14"/>
    </row>
    <row r="2" spans="1:8" ht="15">
      <c r="A2" s="14" t="s">
        <v>60</v>
      </c>
      <c r="B2" s="14"/>
      <c r="C2" s="14"/>
      <c r="D2" s="14"/>
      <c r="E2" s="14"/>
      <c r="F2" s="14"/>
      <c r="G2" s="14"/>
      <c r="H2" s="14"/>
    </row>
    <row r="3" spans="2:12" ht="15">
      <c r="B3" s="4" t="s">
        <v>32</v>
      </c>
      <c r="C3" s="10" t="s">
        <v>37</v>
      </c>
      <c r="D3" s="10" t="s">
        <v>38</v>
      </c>
      <c r="E3" s="10" t="s">
        <v>39</v>
      </c>
      <c r="F3" s="10" t="s">
        <v>40</v>
      </c>
      <c r="G3" s="10" t="s">
        <v>42</v>
      </c>
      <c r="H3" s="10" t="s">
        <v>43</v>
      </c>
      <c r="I3" s="4"/>
      <c r="J3" s="4"/>
      <c r="K3" s="4"/>
      <c r="L3" s="4"/>
    </row>
    <row r="4" spans="2:12" ht="15">
      <c r="B4" s="4"/>
      <c r="C4" s="11">
        <v>0.35</v>
      </c>
      <c r="D4" s="11">
        <v>0.4</v>
      </c>
      <c r="E4" s="11">
        <v>0.25</v>
      </c>
      <c r="F4" s="10"/>
      <c r="G4" s="10"/>
      <c r="H4" s="10"/>
      <c r="I4" s="4"/>
      <c r="J4" s="4"/>
      <c r="K4" s="4"/>
      <c r="L4" s="4"/>
    </row>
    <row r="5" spans="1:12" ht="15">
      <c r="A5" s="4">
        <v>1</v>
      </c>
      <c r="B5" s="4" t="s">
        <v>1</v>
      </c>
      <c r="C5" s="12">
        <v>0.27999999999999997</v>
      </c>
      <c r="D5" s="12">
        <v>0.22000000000000003</v>
      </c>
      <c r="E5" s="12">
        <v>0.12675</v>
      </c>
      <c r="F5" s="12">
        <v>0.62675</v>
      </c>
      <c r="G5" s="12">
        <v>0</v>
      </c>
      <c r="H5" s="12">
        <f aca="true" t="shared" si="0" ref="H5:H22">F5+G5</f>
        <v>0.62675</v>
      </c>
      <c r="I5" s="5"/>
      <c r="J5" s="5"/>
      <c r="K5" s="5"/>
      <c r="L5" s="5"/>
    </row>
    <row r="6" spans="1:12" ht="15">
      <c r="A6" s="4">
        <v>2</v>
      </c>
      <c r="B6" s="4" t="s">
        <v>0</v>
      </c>
      <c r="C6" s="12">
        <v>0.27999999999999997</v>
      </c>
      <c r="D6" s="12">
        <v>0.21200000000000002</v>
      </c>
      <c r="E6" s="12">
        <v>0.12875</v>
      </c>
      <c r="F6" s="12">
        <v>0.62075</v>
      </c>
      <c r="G6" s="12">
        <v>0</v>
      </c>
      <c r="H6" s="12">
        <f t="shared" si="0"/>
        <v>0.62075</v>
      </c>
      <c r="I6" s="5"/>
      <c r="J6" s="5"/>
      <c r="K6" s="5"/>
      <c r="L6" s="5"/>
    </row>
    <row r="7" spans="1:12" ht="15">
      <c r="A7" s="4">
        <v>3</v>
      </c>
      <c r="B7" s="4" t="s">
        <v>16</v>
      </c>
      <c r="C7" s="12">
        <v>0.27999999999999997</v>
      </c>
      <c r="D7" s="12">
        <v>0.20400000000000001</v>
      </c>
      <c r="E7" s="12">
        <v>0.12375</v>
      </c>
      <c r="F7" s="12">
        <v>0.60775</v>
      </c>
      <c r="G7" s="12">
        <v>0</v>
      </c>
      <c r="H7" s="12">
        <f t="shared" si="0"/>
        <v>0.60775</v>
      </c>
      <c r="I7" s="5"/>
      <c r="J7" s="5"/>
      <c r="K7" s="5"/>
      <c r="L7" s="5"/>
    </row>
    <row r="8" spans="1:12" ht="15">
      <c r="A8" s="4">
        <v>4</v>
      </c>
      <c r="B8" s="4" t="s">
        <v>21</v>
      </c>
      <c r="C8" s="12">
        <v>0.24499999999999997</v>
      </c>
      <c r="D8" s="12">
        <v>0.23199999999999998</v>
      </c>
      <c r="E8" s="12">
        <v>0.1235</v>
      </c>
      <c r="F8" s="12">
        <v>0.6005</v>
      </c>
      <c r="G8" s="12">
        <v>0</v>
      </c>
      <c r="H8" s="12">
        <f t="shared" si="0"/>
        <v>0.6005</v>
      </c>
      <c r="I8" s="5"/>
      <c r="J8" s="5"/>
      <c r="K8" s="5"/>
      <c r="L8" s="5"/>
    </row>
    <row r="9" spans="1:12" ht="15">
      <c r="A9" s="4">
        <v>5</v>
      </c>
      <c r="B9" s="4" t="s">
        <v>24</v>
      </c>
      <c r="C9" s="12">
        <v>0.24499999999999997</v>
      </c>
      <c r="D9" s="12">
        <v>0.22000000000000003</v>
      </c>
      <c r="E9" s="12">
        <v>0.12825</v>
      </c>
      <c r="F9" s="12">
        <v>0.5932499999999999</v>
      </c>
      <c r="G9" s="12">
        <v>0</v>
      </c>
      <c r="H9" s="12">
        <f t="shared" si="0"/>
        <v>0.5932499999999999</v>
      </c>
      <c r="I9" s="5"/>
      <c r="J9" s="5"/>
      <c r="K9" s="5"/>
      <c r="L9" s="5"/>
    </row>
    <row r="10" spans="1:12" ht="15">
      <c r="A10" s="4">
        <v>6</v>
      </c>
      <c r="B10" s="4" t="s">
        <v>25</v>
      </c>
      <c r="C10" s="12">
        <v>0.27999999999999997</v>
      </c>
      <c r="D10" s="12">
        <v>0.18000000000000002</v>
      </c>
      <c r="E10" s="12">
        <v>0.13</v>
      </c>
      <c r="F10" s="12">
        <v>0.59</v>
      </c>
      <c r="G10" s="12">
        <v>0</v>
      </c>
      <c r="H10" s="12">
        <f t="shared" si="0"/>
        <v>0.59</v>
      </c>
      <c r="I10" s="5"/>
      <c r="J10" s="5"/>
      <c r="K10" s="5"/>
      <c r="L10" s="5"/>
    </row>
    <row r="11" spans="1:12" ht="15">
      <c r="A11" s="4">
        <v>7</v>
      </c>
      <c r="B11" s="4" t="s">
        <v>12</v>
      </c>
      <c r="C11" s="12">
        <v>0.27999999999999997</v>
      </c>
      <c r="D11" s="12">
        <v>0.164</v>
      </c>
      <c r="E11" s="12">
        <v>0.13075</v>
      </c>
      <c r="F11" s="12">
        <v>0.57475</v>
      </c>
      <c r="G11" s="12">
        <v>0</v>
      </c>
      <c r="H11" s="12">
        <f t="shared" si="0"/>
        <v>0.57475</v>
      </c>
      <c r="I11" s="5"/>
      <c r="J11" s="5"/>
      <c r="K11" s="5"/>
      <c r="L11" s="5"/>
    </row>
    <row r="12" spans="1:12" ht="15">
      <c r="A12" s="4">
        <v>8</v>
      </c>
      <c r="B12" s="4" t="s">
        <v>29</v>
      </c>
      <c r="C12" s="12">
        <v>0.21</v>
      </c>
      <c r="D12" s="12">
        <v>0.18000000000000002</v>
      </c>
      <c r="E12" s="12">
        <v>0.1325</v>
      </c>
      <c r="F12" s="12">
        <v>0.5225</v>
      </c>
      <c r="G12" s="12">
        <v>0</v>
      </c>
      <c r="H12" s="12">
        <f t="shared" si="0"/>
        <v>0.5225</v>
      </c>
      <c r="I12" s="5"/>
      <c r="J12" s="5"/>
      <c r="K12" s="5"/>
      <c r="L12" s="5"/>
    </row>
    <row r="13" spans="1:12" ht="15">
      <c r="A13" s="4">
        <v>9</v>
      </c>
      <c r="B13" s="4" t="s">
        <v>20</v>
      </c>
      <c r="C13" s="12">
        <v>0.175</v>
      </c>
      <c r="D13" s="12">
        <v>0.192</v>
      </c>
      <c r="E13" s="12">
        <v>0.12675</v>
      </c>
      <c r="F13" s="12">
        <v>0.49375</v>
      </c>
      <c r="G13" s="12">
        <v>0</v>
      </c>
      <c r="H13" s="12">
        <f t="shared" si="0"/>
        <v>0.49375</v>
      </c>
      <c r="I13" s="5"/>
      <c r="J13" s="5"/>
      <c r="K13" s="5"/>
      <c r="L13" s="5"/>
    </row>
    <row r="14" spans="1:12" ht="15">
      <c r="A14" s="4">
        <v>10</v>
      </c>
      <c r="B14" s="4" t="s">
        <v>9</v>
      </c>
      <c r="C14" s="12">
        <v>0.175</v>
      </c>
      <c r="D14" s="12">
        <v>0.20400000000000001</v>
      </c>
      <c r="E14" s="12">
        <v>0.126</v>
      </c>
      <c r="F14" s="12">
        <v>0.505</v>
      </c>
      <c r="G14" s="12">
        <f>-(1/20)*0.35</f>
        <v>-0.017499999999999998</v>
      </c>
      <c r="H14" s="12">
        <f t="shared" si="0"/>
        <v>0.4875</v>
      </c>
      <c r="I14" s="5"/>
      <c r="J14" s="5"/>
      <c r="K14" s="5"/>
      <c r="L14" s="5"/>
    </row>
    <row r="15" spans="1:12" ht="15">
      <c r="A15" s="4">
        <v>11</v>
      </c>
      <c r="B15" s="4" t="s">
        <v>6</v>
      </c>
      <c r="C15" s="12">
        <v>0.175</v>
      </c>
      <c r="D15" s="12">
        <v>0.17200000000000001</v>
      </c>
      <c r="E15" s="12">
        <v>0.12975</v>
      </c>
      <c r="F15" s="12">
        <v>0.47675</v>
      </c>
      <c r="G15" s="12">
        <v>0</v>
      </c>
      <c r="H15" s="12">
        <f t="shared" si="0"/>
        <v>0.47675</v>
      </c>
      <c r="I15" s="5"/>
      <c r="J15" s="5"/>
      <c r="K15" s="5"/>
      <c r="L15" s="5"/>
    </row>
    <row r="16" spans="1:12" ht="15">
      <c r="A16" s="4">
        <v>12</v>
      </c>
      <c r="B16" s="4" t="s">
        <v>3</v>
      </c>
      <c r="C16" s="12">
        <v>0.13999999999999999</v>
      </c>
      <c r="D16" s="12">
        <v>0.21200000000000002</v>
      </c>
      <c r="E16" s="12">
        <v>0.12225</v>
      </c>
      <c r="F16" s="12">
        <v>0.47424999999999995</v>
      </c>
      <c r="G16" s="12">
        <v>0</v>
      </c>
      <c r="H16" s="12">
        <f t="shared" si="0"/>
        <v>0.47424999999999995</v>
      </c>
      <c r="I16" s="5"/>
      <c r="J16" s="5"/>
      <c r="K16" s="5"/>
      <c r="L16" s="5"/>
    </row>
    <row r="17" spans="1:12" ht="15">
      <c r="A17" s="4">
        <v>13</v>
      </c>
      <c r="B17" s="4" t="s">
        <v>4</v>
      </c>
      <c r="C17" s="12">
        <v>0.105</v>
      </c>
      <c r="D17" s="12">
        <v>0.21600000000000003</v>
      </c>
      <c r="E17" s="12">
        <v>0.1215</v>
      </c>
      <c r="F17" s="12">
        <v>0.4425</v>
      </c>
      <c r="G17" s="12">
        <v>0</v>
      </c>
      <c r="H17" s="12">
        <f t="shared" si="0"/>
        <v>0.4425</v>
      </c>
      <c r="I17" s="5"/>
      <c r="J17" s="5"/>
      <c r="K17" s="5"/>
      <c r="L17" s="5"/>
    </row>
    <row r="18" spans="1:12" ht="15">
      <c r="A18" s="4">
        <v>14</v>
      </c>
      <c r="B18" s="4" t="s">
        <v>28</v>
      </c>
      <c r="C18" s="12">
        <v>0.06999999999999999</v>
      </c>
      <c r="D18" s="12">
        <v>0.21200000000000002</v>
      </c>
      <c r="E18" s="12">
        <v>0.126</v>
      </c>
      <c r="F18" s="12">
        <v>0.40800000000000003</v>
      </c>
      <c r="G18" s="12">
        <v>0</v>
      </c>
      <c r="H18" s="12">
        <f t="shared" si="0"/>
        <v>0.40800000000000003</v>
      </c>
      <c r="I18" s="5"/>
      <c r="J18" s="5"/>
      <c r="K18" s="5"/>
      <c r="L18" s="5"/>
    </row>
    <row r="19" spans="1:8" ht="15">
      <c r="A19" s="4">
        <v>15</v>
      </c>
      <c r="B19" s="4" t="s">
        <v>22</v>
      </c>
      <c r="C19" s="12">
        <v>0.06999999999999999</v>
      </c>
      <c r="D19" s="12">
        <v>0.21200000000000002</v>
      </c>
      <c r="E19" s="12">
        <v>0.11725</v>
      </c>
      <c r="F19" s="12">
        <v>0.39925</v>
      </c>
      <c r="G19" s="12">
        <v>0</v>
      </c>
      <c r="H19" s="12">
        <f t="shared" si="0"/>
        <v>0.39925</v>
      </c>
    </row>
    <row r="20" spans="1:8" ht="15">
      <c r="A20" s="4">
        <v>16</v>
      </c>
      <c r="B20" s="4" t="s">
        <v>26</v>
      </c>
      <c r="C20" s="12">
        <v>0.105</v>
      </c>
      <c r="D20" s="12">
        <v>0.168</v>
      </c>
      <c r="E20" s="12">
        <v>0.12575</v>
      </c>
      <c r="F20" s="12">
        <v>0.39875000000000005</v>
      </c>
      <c r="G20" s="12">
        <v>0</v>
      </c>
      <c r="H20" s="12">
        <f t="shared" si="0"/>
        <v>0.39875000000000005</v>
      </c>
    </row>
    <row r="21" spans="1:8" ht="15">
      <c r="A21" s="4">
        <v>17</v>
      </c>
      <c r="B21" s="4" t="s">
        <v>5</v>
      </c>
      <c r="C21" s="12">
        <v>0.034999999999999996</v>
      </c>
      <c r="D21" s="12">
        <v>0.2</v>
      </c>
      <c r="E21" s="12">
        <v>0.12575</v>
      </c>
      <c r="F21" s="12">
        <v>0.36075</v>
      </c>
      <c r="G21" s="12">
        <v>0</v>
      </c>
      <c r="H21" s="12">
        <f t="shared" si="0"/>
        <v>0.36075</v>
      </c>
    </row>
    <row r="22" spans="1:8" ht="15">
      <c r="A22" s="4">
        <v>18</v>
      </c>
      <c r="B22" s="4" t="s">
        <v>7</v>
      </c>
      <c r="C22" s="12">
        <v>0</v>
      </c>
      <c r="D22" s="12">
        <v>0.22400000000000003</v>
      </c>
      <c r="E22" s="12">
        <v>0.11875</v>
      </c>
      <c r="F22" s="12">
        <v>0.34275</v>
      </c>
      <c r="G22" s="12">
        <v>0</v>
      </c>
      <c r="H22" s="12">
        <f t="shared" si="0"/>
        <v>0.34275</v>
      </c>
    </row>
    <row r="23" spans="3:8" ht="15">
      <c r="C23" s="10"/>
      <c r="D23" s="10"/>
      <c r="E23" s="10"/>
      <c r="F23" s="10"/>
      <c r="G23" s="10"/>
      <c r="H23" s="10"/>
    </row>
    <row r="24" spans="3:8" ht="15">
      <c r="C24" s="10"/>
      <c r="D24" s="10"/>
      <c r="E24" s="10"/>
      <c r="F24" s="10"/>
      <c r="G24" s="10"/>
      <c r="H24" s="10"/>
    </row>
    <row r="25" spans="3:8" ht="15">
      <c r="C25" s="10"/>
      <c r="D25" s="10"/>
      <c r="E25" s="10"/>
      <c r="F25" s="10"/>
      <c r="G25" s="10"/>
      <c r="H25" s="10"/>
    </row>
    <row r="26" spans="3:8" ht="15">
      <c r="C26" s="10"/>
      <c r="D26" s="10"/>
      <c r="E26" s="10"/>
      <c r="F26" s="10"/>
      <c r="G26" s="10"/>
      <c r="H26" s="10"/>
    </row>
    <row r="27" spans="2:8" ht="15">
      <c r="B27" t="s">
        <v>32</v>
      </c>
      <c r="C27" s="10" t="s">
        <v>37</v>
      </c>
      <c r="D27" s="10" t="s">
        <v>38</v>
      </c>
      <c r="E27" s="10" t="s">
        <v>39</v>
      </c>
      <c r="F27" s="10" t="s">
        <v>40</v>
      </c>
      <c r="G27" s="10" t="s">
        <v>42</v>
      </c>
      <c r="H27" s="10" t="s">
        <v>43</v>
      </c>
    </row>
    <row r="28" spans="3:8" ht="15">
      <c r="C28" s="11">
        <v>0.35</v>
      </c>
      <c r="D28" s="11">
        <v>0.4</v>
      </c>
      <c r="E28" s="11">
        <v>0.25</v>
      </c>
      <c r="F28" s="10"/>
      <c r="G28" s="10"/>
      <c r="H28" s="10"/>
    </row>
    <row r="29" spans="1:8" ht="15">
      <c r="A29" s="4">
        <v>1</v>
      </c>
      <c r="B29" s="4" t="s">
        <v>27</v>
      </c>
      <c r="C29" s="12">
        <v>0.35</v>
      </c>
      <c r="D29" s="12">
        <v>0.18000000000000002</v>
      </c>
      <c r="E29" s="12">
        <v>0.12825</v>
      </c>
      <c r="F29" s="12">
        <v>0.65825</v>
      </c>
      <c r="G29" s="12">
        <f>(1/20)*0.35</f>
        <v>0.017499999999999998</v>
      </c>
      <c r="H29" s="12">
        <f aca="true" t="shared" si="1" ref="H29:H41">F29+G29</f>
        <v>0.67575</v>
      </c>
    </row>
    <row r="30" spans="1:8" ht="15">
      <c r="A30" s="4">
        <v>2</v>
      </c>
      <c r="B30" s="4" t="s">
        <v>17</v>
      </c>
      <c r="C30" s="12">
        <v>0.315</v>
      </c>
      <c r="D30" s="12">
        <v>0.148</v>
      </c>
      <c r="E30" s="12">
        <v>0.1315</v>
      </c>
      <c r="F30" s="12">
        <v>0.5945</v>
      </c>
      <c r="G30" s="12">
        <v>0</v>
      </c>
      <c r="H30" s="12">
        <f t="shared" si="1"/>
        <v>0.5945</v>
      </c>
    </row>
    <row r="31" spans="1:8" ht="15">
      <c r="A31" s="4">
        <v>3</v>
      </c>
      <c r="B31" s="4" t="s">
        <v>13</v>
      </c>
      <c r="C31" s="12">
        <v>0.27999999999999997</v>
      </c>
      <c r="D31" s="12">
        <v>0.18000000000000002</v>
      </c>
      <c r="E31" s="12">
        <v>0.12975</v>
      </c>
      <c r="F31" s="12">
        <v>0.58975</v>
      </c>
      <c r="G31" s="12">
        <v>0</v>
      </c>
      <c r="H31" s="12">
        <f t="shared" si="1"/>
        <v>0.58975</v>
      </c>
    </row>
    <row r="32" spans="1:8" ht="15">
      <c r="A32" s="4">
        <v>4</v>
      </c>
      <c r="B32" s="4" t="s">
        <v>30</v>
      </c>
      <c r="C32" s="12">
        <v>0.24499999999999997</v>
      </c>
      <c r="D32" s="12">
        <v>0.20400000000000001</v>
      </c>
      <c r="E32" s="12">
        <v>0.124</v>
      </c>
      <c r="F32" s="12">
        <v>0.573</v>
      </c>
      <c r="G32" s="12">
        <v>0</v>
      </c>
      <c r="H32" s="12">
        <f t="shared" si="1"/>
        <v>0.573</v>
      </c>
    </row>
    <row r="33" spans="1:8" ht="15">
      <c r="A33" s="4">
        <v>5</v>
      </c>
      <c r="B33" s="4" t="s">
        <v>15</v>
      </c>
      <c r="C33" s="12">
        <v>0.24499999999999997</v>
      </c>
      <c r="D33" s="12">
        <v>0.188</v>
      </c>
      <c r="E33" s="12">
        <v>0.12625</v>
      </c>
      <c r="F33" s="12">
        <v>0.5592499999999999</v>
      </c>
      <c r="G33" s="12">
        <v>0</v>
      </c>
      <c r="H33" s="12">
        <f t="shared" si="1"/>
        <v>0.5592499999999999</v>
      </c>
    </row>
    <row r="34" spans="1:8" ht="15">
      <c r="A34" s="4">
        <v>6</v>
      </c>
      <c r="B34" s="4" t="s">
        <v>11</v>
      </c>
      <c r="C34" s="12">
        <v>0.21</v>
      </c>
      <c r="D34" s="12">
        <v>0.22000000000000003</v>
      </c>
      <c r="E34" s="12">
        <v>0.11925</v>
      </c>
      <c r="F34" s="12">
        <v>0.54925</v>
      </c>
      <c r="G34" s="12">
        <v>0</v>
      </c>
      <c r="H34" s="12">
        <f t="shared" si="1"/>
        <v>0.54925</v>
      </c>
    </row>
    <row r="35" spans="1:8" ht="15">
      <c r="A35" s="4">
        <v>7</v>
      </c>
      <c r="B35" s="4" t="s">
        <v>14</v>
      </c>
      <c r="C35" s="12">
        <v>0.21</v>
      </c>
      <c r="D35" s="12">
        <v>0.164</v>
      </c>
      <c r="E35" s="12">
        <v>0.1295</v>
      </c>
      <c r="F35" s="12">
        <v>0.5035000000000001</v>
      </c>
      <c r="G35" s="12">
        <v>0</v>
      </c>
      <c r="H35" s="12">
        <f t="shared" si="1"/>
        <v>0.5035000000000001</v>
      </c>
    </row>
    <row r="36" spans="1:8" ht="15">
      <c r="A36" s="4">
        <v>8</v>
      </c>
      <c r="B36" s="4" t="s">
        <v>18</v>
      </c>
      <c r="C36" s="12">
        <v>0.175</v>
      </c>
      <c r="D36" s="12">
        <v>0.20400000000000001</v>
      </c>
      <c r="E36" s="12">
        <v>0.12275</v>
      </c>
      <c r="F36" s="12">
        <v>0.50175</v>
      </c>
      <c r="G36" s="12">
        <v>0</v>
      </c>
      <c r="H36" s="12">
        <f t="shared" si="1"/>
        <v>0.50175</v>
      </c>
    </row>
    <row r="37" spans="1:8" ht="15">
      <c r="A37" s="4">
        <v>9</v>
      </c>
      <c r="B37" s="4" t="s">
        <v>10</v>
      </c>
      <c r="C37" s="12">
        <v>0.13999999999999999</v>
      </c>
      <c r="D37" s="12">
        <v>0.20400000000000001</v>
      </c>
      <c r="E37" s="12">
        <v>0.1215</v>
      </c>
      <c r="F37" s="12">
        <v>0.46549999999999997</v>
      </c>
      <c r="G37" s="12">
        <v>0</v>
      </c>
      <c r="H37" s="12">
        <f t="shared" si="1"/>
        <v>0.46549999999999997</v>
      </c>
    </row>
    <row r="38" spans="1:8" ht="15">
      <c r="A38" s="4">
        <v>10</v>
      </c>
      <c r="B38" s="4" t="s">
        <v>31</v>
      </c>
      <c r="C38" s="12">
        <v>0.105</v>
      </c>
      <c r="D38" s="12">
        <v>0.22400000000000003</v>
      </c>
      <c r="E38" s="12">
        <v>0.1185</v>
      </c>
      <c r="F38" s="12">
        <v>0.4475</v>
      </c>
      <c r="G38" s="12">
        <v>0</v>
      </c>
      <c r="H38" s="12">
        <f t="shared" si="1"/>
        <v>0.4475</v>
      </c>
    </row>
    <row r="39" spans="1:8" ht="15">
      <c r="A39" s="4">
        <v>11</v>
      </c>
      <c r="B39" s="4" t="s">
        <v>8</v>
      </c>
      <c r="C39" s="12">
        <v>0.06999999999999999</v>
      </c>
      <c r="D39" s="12">
        <v>0.22400000000000003</v>
      </c>
      <c r="E39" s="12">
        <v>0.1205</v>
      </c>
      <c r="F39" s="12">
        <v>0.41450000000000004</v>
      </c>
      <c r="G39" s="12">
        <v>0</v>
      </c>
      <c r="H39" s="12">
        <f t="shared" si="1"/>
        <v>0.41450000000000004</v>
      </c>
    </row>
    <row r="40" spans="1:8" ht="15">
      <c r="A40" s="4">
        <v>12</v>
      </c>
      <c r="B40" s="4" t="s">
        <v>19</v>
      </c>
      <c r="C40" s="12">
        <v>0.034999999999999996</v>
      </c>
      <c r="D40" s="12">
        <v>0.23199999999999998</v>
      </c>
      <c r="E40" s="12">
        <v>0.11875</v>
      </c>
      <c r="F40" s="12">
        <v>0.3857499999999999</v>
      </c>
      <c r="G40" s="12">
        <f>(1/20)*0.35</f>
        <v>0.017499999999999998</v>
      </c>
      <c r="H40" s="12">
        <f t="shared" si="1"/>
        <v>0.40324999999999994</v>
      </c>
    </row>
    <row r="41" spans="1:8" ht="15">
      <c r="A41" s="4">
        <v>13</v>
      </c>
      <c r="B41" s="4" t="s">
        <v>23</v>
      </c>
      <c r="C41" s="12">
        <v>0.034999999999999996</v>
      </c>
      <c r="D41" s="12">
        <v>0.22000000000000003</v>
      </c>
      <c r="E41" s="12">
        <v>0.11875</v>
      </c>
      <c r="F41" s="12">
        <v>0.37375</v>
      </c>
      <c r="G41" s="12">
        <v>0</v>
      </c>
      <c r="H41" s="12">
        <f t="shared" si="1"/>
        <v>0.37375</v>
      </c>
    </row>
    <row r="42" spans="1:8" ht="15">
      <c r="A42" s="4">
        <v>14</v>
      </c>
      <c r="B42" s="4" t="s">
        <v>2</v>
      </c>
      <c r="C42" s="12">
        <v>0.034999999999999996</v>
      </c>
      <c r="D42" s="12">
        <v>0.18400000000000002</v>
      </c>
      <c r="E42" s="12">
        <v>0.12675</v>
      </c>
      <c r="F42" s="12">
        <v>0.34575</v>
      </c>
      <c r="G42" s="12">
        <v>0</v>
      </c>
      <c r="H42" s="12">
        <f>F42+G51</f>
        <v>0.34575</v>
      </c>
    </row>
  </sheetData>
  <mergeCells count="2">
    <mergeCell ref="A2:H2"/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3"/>
  <sheetViews>
    <sheetView workbookViewId="0" topLeftCell="A1">
      <selection activeCell="D15" sqref="D15"/>
    </sheetView>
  </sheetViews>
  <sheetFormatPr defaultColWidth="8.8515625" defaultRowHeight="15"/>
  <cols>
    <col min="1" max="1" width="16.7109375" style="0" bestFit="1" customWidth="1"/>
    <col min="2" max="2" width="10.421875" style="0" customWidth="1"/>
    <col min="8" max="8" width="12.421875" style="0" bestFit="1" customWidth="1"/>
  </cols>
  <sheetData>
    <row r="4" spans="1:12" ht="15">
      <c r="A4" t="s">
        <v>0</v>
      </c>
      <c r="B4" s="3">
        <f>('Teams &amp; Records'!C4/10)*0.35</f>
        <v>0.27999999999999997</v>
      </c>
      <c r="C4" s="3">
        <f>('Teams &amp; Records'!D4/100)*0.4</f>
        <v>0.21200000000000002</v>
      </c>
      <c r="D4" s="3">
        <f>('Teams &amp; Records'!E4/1000*0.25)</f>
        <v>0.12875</v>
      </c>
      <c r="E4" s="3">
        <f aca="true" t="shared" si="0" ref="E4">B4+C4+D4</f>
        <v>0.62075</v>
      </c>
      <c r="F4" s="3"/>
      <c r="G4" s="3"/>
      <c r="H4" t="s">
        <v>2</v>
      </c>
      <c r="I4" s="3">
        <f>('Teams &amp; Records'!J4/10)*0.35</f>
        <v>0.034999999999999996</v>
      </c>
      <c r="J4" s="3">
        <f>('Teams &amp; Records'!K4/100)*0.4</f>
        <v>0.18400000000000002</v>
      </c>
      <c r="K4" s="3">
        <f>('Teams &amp; Records'!L4/1000*0.25)</f>
        <v>0.12675</v>
      </c>
      <c r="L4" s="3">
        <f>I4+J4+K4</f>
        <v>0.34575</v>
      </c>
    </row>
    <row r="5" spans="1:12" ht="15">
      <c r="A5" t="s">
        <v>1</v>
      </c>
      <c r="B5" s="3">
        <f>('Teams &amp; Records'!C5/10)*0.35</f>
        <v>0.27999999999999997</v>
      </c>
      <c r="C5" s="3">
        <f>('Teams &amp; Records'!D5/100)*0.4</f>
        <v>0.22000000000000003</v>
      </c>
      <c r="D5" s="3">
        <f>('Teams &amp; Records'!E5/1000*0.25)</f>
        <v>0.12675</v>
      </c>
      <c r="E5" s="3">
        <f aca="true" t="shared" si="1" ref="E5:E21">B5+C5+D5</f>
        <v>0.62675</v>
      </c>
      <c r="F5" s="3"/>
      <c r="G5" s="3"/>
      <c r="H5" t="s">
        <v>8</v>
      </c>
      <c r="I5" s="3">
        <f>('Teams &amp; Records'!J5/10)*0.35</f>
        <v>0.06999999999999999</v>
      </c>
      <c r="J5" s="3">
        <f>('Teams &amp; Records'!K5/100)*0.4</f>
        <v>0.22400000000000003</v>
      </c>
      <c r="K5" s="3">
        <f>('Teams &amp; Records'!L5/1000*0.25)</f>
        <v>0.1205</v>
      </c>
      <c r="L5" s="3">
        <f aca="true" t="shared" si="2" ref="L5:L17">I5+J5+K5</f>
        <v>0.41450000000000004</v>
      </c>
    </row>
    <row r="6" spans="1:12" ht="15">
      <c r="A6" t="s">
        <v>3</v>
      </c>
      <c r="B6" s="3">
        <f>('Teams &amp; Records'!C6/10)*0.35</f>
        <v>0.13999999999999999</v>
      </c>
      <c r="C6" s="3">
        <f>('Teams &amp; Records'!D6/100)*0.4</f>
        <v>0.21200000000000002</v>
      </c>
      <c r="D6" s="3">
        <f>('Teams &amp; Records'!E6/1000*0.25)</f>
        <v>0.12225</v>
      </c>
      <c r="E6" s="3">
        <f t="shared" si="1"/>
        <v>0.47424999999999995</v>
      </c>
      <c r="F6" s="3"/>
      <c r="G6" s="3"/>
      <c r="H6" t="s">
        <v>10</v>
      </c>
      <c r="I6" s="3">
        <f>('Teams &amp; Records'!J6/10)*0.35</f>
        <v>0.13999999999999999</v>
      </c>
      <c r="J6" s="3">
        <f>('Teams &amp; Records'!K6/100)*0.4</f>
        <v>0.20400000000000001</v>
      </c>
      <c r="K6" s="3">
        <f>('Teams &amp; Records'!L6/1000*0.25)</f>
        <v>0.1215</v>
      </c>
      <c r="L6" s="3">
        <f t="shared" si="2"/>
        <v>0.46549999999999997</v>
      </c>
    </row>
    <row r="7" spans="1:12" ht="15">
      <c r="A7" t="s">
        <v>4</v>
      </c>
      <c r="B7" s="3">
        <f>('Teams &amp; Records'!C7/10)*0.35</f>
        <v>0.105</v>
      </c>
      <c r="C7" s="3">
        <f>('Teams &amp; Records'!D7/100)*0.4</f>
        <v>0.21600000000000003</v>
      </c>
      <c r="D7" s="3">
        <f>('Teams &amp; Records'!E7/1000*0.25)</f>
        <v>0.1215</v>
      </c>
      <c r="E7" s="3">
        <f t="shared" si="1"/>
        <v>0.4425</v>
      </c>
      <c r="F7" s="3"/>
      <c r="G7" s="3"/>
      <c r="H7" t="s">
        <v>11</v>
      </c>
      <c r="I7" s="3">
        <f>('Teams &amp; Records'!J7/10)*0.35</f>
        <v>0.21</v>
      </c>
      <c r="J7" s="3">
        <f>('Teams &amp; Records'!K7/100)*0.4</f>
        <v>0.22000000000000003</v>
      </c>
      <c r="K7" s="3">
        <f>('Teams &amp; Records'!L7/1000*0.25)</f>
        <v>0.11925</v>
      </c>
      <c r="L7" s="3">
        <f t="shared" si="2"/>
        <v>0.54925</v>
      </c>
    </row>
    <row r="8" spans="1:12" ht="15">
      <c r="A8" t="s">
        <v>5</v>
      </c>
      <c r="B8" s="3">
        <f>('Teams &amp; Records'!C8/10)*0.35</f>
        <v>0.034999999999999996</v>
      </c>
      <c r="C8" s="3">
        <f>('Teams &amp; Records'!D8/100)*0.4</f>
        <v>0.2</v>
      </c>
      <c r="D8" s="3">
        <f>('Teams &amp; Records'!E8/1000*0.25)</f>
        <v>0.12575</v>
      </c>
      <c r="E8" s="3">
        <f t="shared" si="1"/>
        <v>0.36075</v>
      </c>
      <c r="F8" s="3"/>
      <c r="G8" s="3"/>
      <c r="H8" t="s">
        <v>13</v>
      </c>
      <c r="I8" s="3">
        <f>('Teams &amp; Records'!J8/10)*0.35</f>
        <v>0.27999999999999997</v>
      </c>
      <c r="J8" s="3">
        <f>('Teams &amp; Records'!K8/100)*0.4</f>
        <v>0.18000000000000002</v>
      </c>
      <c r="K8" s="3">
        <f>('Teams &amp; Records'!L8/1000*0.25)</f>
        <v>0.12975</v>
      </c>
      <c r="L8" s="3">
        <f t="shared" si="2"/>
        <v>0.58975</v>
      </c>
    </row>
    <row r="9" spans="1:12" ht="15">
      <c r="A9" t="s">
        <v>6</v>
      </c>
      <c r="B9" s="3">
        <f>('Teams &amp; Records'!C9/10)*0.35</f>
        <v>0.175</v>
      </c>
      <c r="C9" s="3">
        <f>('Teams &amp; Records'!D9/100)*0.4</f>
        <v>0.17200000000000001</v>
      </c>
      <c r="D9" s="3">
        <f>('Teams &amp; Records'!E9/1000*0.25)</f>
        <v>0.12975</v>
      </c>
      <c r="E9" s="3">
        <f t="shared" si="1"/>
        <v>0.47675</v>
      </c>
      <c r="F9" s="3"/>
      <c r="G9" s="3"/>
      <c r="H9" t="s">
        <v>14</v>
      </c>
      <c r="I9" s="3">
        <f>('Teams &amp; Records'!J9/10)*0.35</f>
        <v>0.21</v>
      </c>
      <c r="J9" s="3">
        <f>('Teams &amp; Records'!K9/100)*0.4</f>
        <v>0.164</v>
      </c>
      <c r="K9" s="3">
        <f>('Teams &amp; Records'!L9/1000*0.25)</f>
        <v>0.1295</v>
      </c>
      <c r="L9" s="3">
        <f t="shared" si="2"/>
        <v>0.5035000000000001</v>
      </c>
    </row>
    <row r="10" spans="1:12" ht="15">
      <c r="A10" t="s">
        <v>7</v>
      </c>
      <c r="B10" s="3">
        <f>('Teams &amp; Records'!C10/10)*0.35</f>
        <v>0</v>
      </c>
      <c r="C10" s="3">
        <f>('Teams &amp; Records'!D10/100)*0.4</f>
        <v>0.22400000000000003</v>
      </c>
      <c r="D10" s="3">
        <f>('Teams &amp; Records'!E10/1000*0.25)</f>
        <v>0.11875</v>
      </c>
      <c r="E10" s="3">
        <f t="shared" si="1"/>
        <v>0.34275</v>
      </c>
      <c r="F10" s="3"/>
      <c r="G10" s="3"/>
      <c r="H10" t="s">
        <v>15</v>
      </c>
      <c r="I10" s="3">
        <f>('Teams &amp; Records'!J10/10)*0.35</f>
        <v>0.24499999999999997</v>
      </c>
      <c r="J10" s="3">
        <f>('Teams &amp; Records'!K10/100)*0.4</f>
        <v>0.188</v>
      </c>
      <c r="K10" s="3">
        <f>('Teams &amp; Records'!L10/1000*0.25)</f>
        <v>0.12625</v>
      </c>
      <c r="L10" s="3">
        <f t="shared" si="2"/>
        <v>0.5592499999999999</v>
      </c>
    </row>
    <row r="11" spans="1:12" ht="15">
      <c r="A11" t="s">
        <v>9</v>
      </c>
      <c r="B11" s="3">
        <f>('Teams &amp; Records'!C11/10)*0.35</f>
        <v>0.175</v>
      </c>
      <c r="C11" s="3">
        <f>('Teams &amp; Records'!D11/100)*0.4</f>
        <v>0.20400000000000001</v>
      </c>
      <c r="D11" s="3">
        <f>('Teams &amp; Records'!E11/1000*0.25)</f>
        <v>0.126</v>
      </c>
      <c r="E11" s="3">
        <f t="shared" si="1"/>
        <v>0.505</v>
      </c>
      <c r="F11" s="3"/>
      <c r="G11" s="3"/>
      <c r="H11" t="s">
        <v>17</v>
      </c>
      <c r="I11" s="3">
        <f>('Teams &amp; Records'!J11/10)*0.35</f>
        <v>0.315</v>
      </c>
      <c r="J11" s="3">
        <f>('Teams &amp; Records'!K11/100)*0.4</f>
        <v>0.148</v>
      </c>
      <c r="K11" s="3">
        <f>('Teams &amp; Records'!L11/1000*0.25)</f>
        <v>0.1315</v>
      </c>
      <c r="L11" s="3">
        <f t="shared" si="2"/>
        <v>0.5945</v>
      </c>
    </row>
    <row r="12" spans="1:12" ht="15">
      <c r="A12" t="s">
        <v>12</v>
      </c>
      <c r="B12" s="3">
        <f>('Teams &amp; Records'!C12/10)*0.35</f>
        <v>0.27999999999999997</v>
      </c>
      <c r="C12" s="3">
        <f>('Teams &amp; Records'!D12/100)*0.4</f>
        <v>0.164</v>
      </c>
      <c r="D12" s="3">
        <f>('Teams &amp; Records'!E12/1000*0.25)</f>
        <v>0.13075</v>
      </c>
      <c r="E12" s="3">
        <f t="shared" si="1"/>
        <v>0.57475</v>
      </c>
      <c r="F12" s="3"/>
      <c r="G12" s="3"/>
      <c r="H12" t="s">
        <v>18</v>
      </c>
      <c r="I12" s="3">
        <f>('Teams &amp; Records'!J12/10)*0.35</f>
        <v>0.175</v>
      </c>
      <c r="J12" s="3">
        <f>('Teams &amp; Records'!K12/100)*0.4</f>
        <v>0.20400000000000001</v>
      </c>
      <c r="K12" s="3">
        <f>('Teams &amp; Records'!L12/1000*0.25)</f>
        <v>0.12275</v>
      </c>
      <c r="L12" s="3">
        <f t="shared" si="2"/>
        <v>0.50175</v>
      </c>
    </row>
    <row r="13" spans="1:12" ht="15">
      <c r="A13" t="s">
        <v>16</v>
      </c>
      <c r="B13" s="3">
        <f>('Teams &amp; Records'!C13/10)*0.35</f>
        <v>0.27999999999999997</v>
      </c>
      <c r="C13" s="3">
        <f>('Teams &amp; Records'!D13/100)*0.4</f>
        <v>0.20400000000000001</v>
      </c>
      <c r="D13" s="3">
        <f>('Teams &amp; Records'!E13/1000*0.25)</f>
        <v>0.12375</v>
      </c>
      <c r="E13" s="3">
        <f t="shared" si="1"/>
        <v>0.60775</v>
      </c>
      <c r="F13" s="3"/>
      <c r="G13" s="3"/>
      <c r="H13" t="s">
        <v>19</v>
      </c>
      <c r="I13" s="3">
        <f>('Teams &amp; Records'!J13/10)*0.35</f>
        <v>0.034999999999999996</v>
      </c>
      <c r="J13" s="3">
        <f>('Teams &amp; Records'!K13/100)*0.4</f>
        <v>0.23199999999999998</v>
      </c>
      <c r="K13" s="3">
        <f>('Teams &amp; Records'!L13/1000*0.25)</f>
        <v>0.11875</v>
      </c>
      <c r="L13" s="3">
        <f t="shared" si="2"/>
        <v>0.3857499999999999</v>
      </c>
    </row>
    <row r="14" spans="1:12" ht="15">
      <c r="A14" t="s">
        <v>20</v>
      </c>
      <c r="B14" s="3">
        <f>('Teams &amp; Records'!C14/10)*0.35</f>
        <v>0.175</v>
      </c>
      <c r="C14" s="3">
        <f>('Teams &amp; Records'!D14/100)*0.4</f>
        <v>0.192</v>
      </c>
      <c r="D14" s="3">
        <f>('Teams &amp; Records'!E14/1000*0.25)</f>
        <v>0.12675</v>
      </c>
      <c r="E14" s="3">
        <f t="shared" si="1"/>
        <v>0.49375</v>
      </c>
      <c r="F14" s="3"/>
      <c r="G14" s="3"/>
      <c r="H14" t="s">
        <v>23</v>
      </c>
      <c r="I14" s="3">
        <f>('Teams &amp; Records'!J14/10)*0.35</f>
        <v>0.034999999999999996</v>
      </c>
      <c r="J14" s="3">
        <f>('Teams &amp; Records'!K14/100)*0.4</f>
        <v>0.22000000000000003</v>
      </c>
      <c r="K14" s="3">
        <f>('Teams &amp; Records'!L14/1000*0.25)</f>
        <v>0.11875</v>
      </c>
      <c r="L14" s="3">
        <f t="shared" si="2"/>
        <v>0.37375</v>
      </c>
    </row>
    <row r="15" spans="1:12" ht="15">
      <c r="A15" t="s">
        <v>21</v>
      </c>
      <c r="B15" s="3">
        <f>('Teams &amp; Records'!C15/10)*0.35</f>
        <v>0.24499999999999997</v>
      </c>
      <c r="C15" s="3">
        <f>('Teams &amp; Records'!D15/100)*0.4</f>
        <v>0.23199999999999998</v>
      </c>
      <c r="D15" s="3">
        <f>('Teams &amp; Records'!E15/1000*0.25)</f>
        <v>0.1235</v>
      </c>
      <c r="E15" s="3">
        <f t="shared" si="1"/>
        <v>0.6005</v>
      </c>
      <c r="F15" s="3"/>
      <c r="G15" s="3"/>
      <c r="H15" t="s">
        <v>27</v>
      </c>
      <c r="I15" s="3">
        <f>('Teams &amp; Records'!J15/10)*0.35</f>
        <v>0.35</v>
      </c>
      <c r="J15" s="3">
        <f>('Teams &amp; Records'!K15/100)*0.4</f>
        <v>0.18000000000000002</v>
      </c>
      <c r="K15" s="3">
        <f>('Teams &amp; Records'!L15/1000*0.25)</f>
        <v>0.12825</v>
      </c>
      <c r="L15" s="3">
        <f t="shared" si="2"/>
        <v>0.65825</v>
      </c>
    </row>
    <row r="16" spans="1:12" ht="15">
      <c r="A16" t="s">
        <v>22</v>
      </c>
      <c r="B16" s="3">
        <f>('Teams &amp; Records'!C16/10)*0.35</f>
        <v>0.06999999999999999</v>
      </c>
      <c r="C16" s="3">
        <f>('Teams &amp; Records'!D16/100)*0.4</f>
        <v>0.21200000000000002</v>
      </c>
      <c r="D16" s="3">
        <f>('Teams &amp; Records'!E16/1000*0.25)</f>
        <v>0.11725</v>
      </c>
      <c r="E16" s="3">
        <f t="shared" si="1"/>
        <v>0.39925</v>
      </c>
      <c r="F16" s="3"/>
      <c r="G16" s="3"/>
      <c r="H16" t="s">
        <v>30</v>
      </c>
      <c r="I16" s="3">
        <f>('Teams &amp; Records'!J16/10)*0.35</f>
        <v>0.24499999999999997</v>
      </c>
      <c r="J16" s="3">
        <f>('Teams &amp; Records'!K16/100)*0.4</f>
        <v>0.20400000000000001</v>
      </c>
      <c r="K16" s="3">
        <f>('Teams &amp; Records'!L16/1000*0.25)</f>
        <v>0.124</v>
      </c>
      <c r="L16" s="3">
        <f t="shared" si="2"/>
        <v>0.573</v>
      </c>
    </row>
    <row r="17" spans="1:12" ht="15">
      <c r="A17" t="s">
        <v>24</v>
      </c>
      <c r="B17" s="3">
        <f>('Teams &amp; Records'!C17/10)*0.35</f>
        <v>0.24499999999999997</v>
      </c>
      <c r="C17" s="3">
        <f>('Teams &amp; Records'!D17/100)*0.4</f>
        <v>0.22000000000000003</v>
      </c>
      <c r="D17" s="3">
        <f>('Teams &amp; Records'!E17/1000*0.25)</f>
        <v>0.12825</v>
      </c>
      <c r="E17" s="3">
        <f t="shared" si="1"/>
        <v>0.5932499999999999</v>
      </c>
      <c r="F17" s="3"/>
      <c r="G17" s="3"/>
      <c r="H17" t="s">
        <v>31</v>
      </c>
      <c r="I17" s="3">
        <f>('Teams &amp; Records'!J17/10)*0.35</f>
        <v>0.105</v>
      </c>
      <c r="J17" s="3">
        <f>('Teams &amp; Records'!K17/100)*0.4</f>
        <v>0.22400000000000003</v>
      </c>
      <c r="K17" s="3">
        <f>('Teams &amp; Records'!L17/1000*0.25)</f>
        <v>0.1185</v>
      </c>
      <c r="L17" s="3">
        <f t="shared" si="2"/>
        <v>0.4475</v>
      </c>
    </row>
    <row r="18" spans="1:12" ht="15">
      <c r="A18" t="s">
        <v>25</v>
      </c>
      <c r="B18" s="3">
        <f>('Teams &amp; Records'!C18/10)*0.35</f>
        <v>0.27999999999999997</v>
      </c>
      <c r="C18" s="3">
        <f>('Teams &amp; Records'!D18/100)*0.4</f>
        <v>0.18000000000000002</v>
      </c>
      <c r="D18" s="3">
        <f>('Teams &amp; Records'!E18/1000*0.25)</f>
        <v>0.13</v>
      </c>
      <c r="E18" s="3">
        <f t="shared" si="1"/>
        <v>0.59</v>
      </c>
      <c r="F18" s="3"/>
      <c r="G18" s="3"/>
      <c r="H18" s="2"/>
      <c r="J18" s="3"/>
      <c r="K18" s="3"/>
      <c r="L18" s="3"/>
    </row>
    <row r="19" spans="1:12" ht="15">
      <c r="A19" t="s">
        <v>26</v>
      </c>
      <c r="B19" s="3">
        <f>('Teams &amp; Records'!C19/10)*0.35</f>
        <v>0.105</v>
      </c>
      <c r="C19" s="3">
        <f>('Teams &amp; Records'!D19/100)*0.4</f>
        <v>0.168</v>
      </c>
      <c r="D19" s="3">
        <f>('Teams &amp; Records'!E19/1000*0.25)</f>
        <v>0.12575</v>
      </c>
      <c r="E19" s="3">
        <f t="shared" si="1"/>
        <v>0.39875000000000005</v>
      </c>
      <c r="F19" s="3"/>
      <c r="G19" s="3"/>
      <c r="H19" s="2"/>
      <c r="J19" s="3"/>
      <c r="K19" s="3"/>
      <c r="L19" s="3"/>
    </row>
    <row r="20" spans="1:12" ht="15">
      <c r="A20" t="s">
        <v>28</v>
      </c>
      <c r="B20" s="3">
        <f>('Teams &amp; Records'!C20/10)*0.35</f>
        <v>0.06999999999999999</v>
      </c>
      <c r="C20" s="3">
        <f>('Teams &amp; Records'!D20/100)*0.4</f>
        <v>0.21200000000000002</v>
      </c>
      <c r="D20" s="3">
        <f>('Teams &amp; Records'!E20/1000*0.25)</f>
        <v>0.126</v>
      </c>
      <c r="E20" s="3">
        <f t="shared" si="1"/>
        <v>0.40800000000000003</v>
      </c>
      <c r="F20" s="3"/>
      <c r="G20" s="3"/>
      <c r="H20" s="2"/>
      <c r="J20" s="3"/>
      <c r="K20" s="3"/>
      <c r="L20" s="3"/>
    </row>
    <row r="21" spans="1:12" ht="15">
      <c r="A21" t="s">
        <v>29</v>
      </c>
      <c r="B21" s="3">
        <f>('Teams &amp; Records'!C21/10)*0.35</f>
        <v>0.21</v>
      </c>
      <c r="C21" s="3">
        <f>('Teams &amp; Records'!D21/100)*0.4</f>
        <v>0.18000000000000002</v>
      </c>
      <c r="D21" s="3">
        <f>('Teams &amp; Records'!E21/1000*0.25)</f>
        <v>0.1325</v>
      </c>
      <c r="E21" s="3">
        <f t="shared" si="1"/>
        <v>0.5225</v>
      </c>
      <c r="F21" s="3"/>
      <c r="G21" s="3"/>
      <c r="H21" s="2"/>
      <c r="J21" s="3"/>
      <c r="K21" s="3"/>
      <c r="L21" s="3"/>
    </row>
    <row r="22" spans="2:8" ht="15">
      <c r="B22" s="3"/>
      <c r="C22" s="3"/>
      <c r="D22" s="3"/>
      <c r="E22" s="3"/>
      <c r="F22" s="3"/>
      <c r="G22" s="3"/>
      <c r="H22" s="2"/>
    </row>
    <row r="23" spans="2:8" ht="15">
      <c r="B23" s="2"/>
      <c r="C23" s="2"/>
      <c r="D23" s="2"/>
      <c r="E23" s="3"/>
      <c r="F23" s="2"/>
      <c r="G23" s="2"/>
      <c r="H23" s="2"/>
    </row>
  </sheetData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 topLeftCell="A1">
      <selection activeCell="D17" sqref="D17"/>
    </sheetView>
  </sheetViews>
  <sheetFormatPr defaultColWidth="8.8515625" defaultRowHeight="15"/>
  <cols>
    <col min="1" max="1" width="19.8515625" style="0" customWidth="1"/>
    <col min="2" max="3" width="12.8515625" style="0" customWidth="1"/>
    <col min="4" max="4" width="13.421875" style="0" customWidth="1"/>
    <col min="5" max="5" width="10.28125" style="0" customWidth="1"/>
    <col min="8" max="8" width="12.140625" style="0" bestFit="1" customWidth="1"/>
    <col min="10" max="10" width="8.8515625" style="1" customWidth="1"/>
    <col min="11" max="11" width="10.8515625" style="0" bestFit="1" customWidth="1"/>
  </cols>
  <sheetData>
    <row r="1" spans="1:12" ht="15">
      <c r="A1" t="s">
        <v>32</v>
      </c>
      <c r="B1" t="s">
        <v>33</v>
      </c>
      <c r="C1" t="s">
        <v>35</v>
      </c>
      <c r="D1" t="s">
        <v>34</v>
      </c>
      <c r="E1" t="s">
        <v>36</v>
      </c>
      <c r="H1" t="s">
        <v>32</v>
      </c>
      <c r="I1" t="s">
        <v>33</v>
      </c>
      <c r="J1" t="s">
        <v>35</v>
      </c>
      <c r="K1" t="s">
        <v>34</v>
      </c>
      <c r="L1" t="s">
        <v>36</v>
      </c>
    </row>
    <row r="4" spans="1:12" ht="15">
      <c r="A4" t="s">
        <v>0</v>
      </c>
      <c r="B4" s="1" t="s">
        <v>49</v>
      </c>
      <c r="C4" s="7">
        <v>8</v>
      </c>
      <c r="D4" s="6">
        <f>C9+C13+C15+C11+C17+C21+C14+C10+C5+C20</f>
        <v>53</v>
      </c>
      <c r="E4" s="6">
        <f>D9+D13+D15+D11+D17+D21+D14+D10+D5+D20</f>
        <v>515</v>
      </c>
      <c r="H4" t="s">
        <v>2</v>
      </c>
      <c r="I4" s="1" t="s">
        <v>51</v>
      </c>
      <c r="J4" s="7">
        <v>1</v>
      </c>
      <c r="K4" s="7">
        <f>J9+J17+J5+J14+J16+J11+J7+J13+J6+J10</f>
        <v>46</v>
      </c>
      <c r="L4" s="7">
        <f>K9+K17+K5+K14+K16+K11+K7+K13+K6+K10</f>
        <v>507</v>
      </c>
    </row>
    <row r="5" spans="1:12" ht="15">
      <c r="A5" t="s">
        <v>1</v>
      </c>
      <c r="B5" s="1" t="s">
        <v>49</v>
      </c>
      <c r="C5" s="7">
        <v>8</v>
      </c>
      <c r="D5" s="6">
        <f>C18+C12+C6+C17+C15+C10+C21+C20+C4+C14</f>
        <v>55</v>
      </c>
      <c r="E5" s="6">
        <f>D18+D12+D6+D17+D15+D10+D21+D20+D4+D14</f>
        <v>507</v>
      </c>
      <c r="H5" t="s">
        <v>8</v>
      </c>
      <c r="I5" s="1" t="s">
        <v>54</v>
      </c>
      <c r="J5" s="7">
        <v>2</v>
      </c>
      <c r="K5" s="10">
        <f>J7+J11+J4+J17+J14+J16+J12+J8+J15+J9</f>
        <v>56</v>
      </c>
      <c r="L5" s="10">
        <f>K7+K11+K4+K17+K14+K16+K12+K8+K15+K9</f>
        <v>482</v>
      </c>
    </row>
    <row r="6" spans="1:12" ht="15">
      <c r="A6" t="s">
        <v>3</v>
      </c>
      <c r="B6" s="1" t="s">
        <v>50</v>
      </c>
      <c r="C6" s="7">
        <v>4</v>
      </c>
      <c r="D6" s="6">
        <f>C21+C9+C5+C15+C8+C11+C16+C13+C19+C12</f>
        <v>53</v>
      </c>
      <c r="E6" s="6">
        <f>D21+D9+D5+D15+D8+D11+D16+D13+D19+D12</f>
        <v>489</v>
      </c>
      <c r="H6" t="s">
        <v>10</v>
      </c>
      <c r="I6" s="1" t="s">
        <v>50</v>
      </c>
      <c r="J6" s="7">
        <v>4</v>
      </c>
      <c r="K6" s="7">
        <f>J14+J12+J8+J11+J7+J13+J9+J10+J4+J16</f>
        <v>51</v>
      </c>
      <c r="L6" s="7">
        <f>K14+K12+K8+K11+K7+K13+K9+K10+K4+K16</f>
        <v>486</v>
      </c>
    </row>
    <row r="7" spans="1:12" ht="15">
      <c r="A7" t="s">
        <v>4</v>
      </c>
      <c r="B7" s="1" t="s">
        <v>56</v>
      </c>
      <c r="C7" s="7">
        <v>3</v>
      </c>
      <c r="D7" s="6">
        <f>C19+C14+C20+C13+C12+C18+C17+C8+C9+C15</f>
        <v>54</v>
      </c>
      <c r="E7" s="6">
        <f>D19+D14+D20+D13+D12+D18+D17+D8+D9+D15</f>
        <v>486</v>
      </c>
      <c r="H7" t="s">
        <v>11</v>
      </c>
      <c r="I7" s="1" t="s">
        <v>57</v>
      </c>
      <c r="J7" s="7">
        <v>6</v>
      </c>
      <c r="K7" s="7">
        <f>J5+J15+J9+J13+J6+J10+J4+J16+J11+J8</f>
        <v>55</v>
      </c>
      <c r="L7" s="7">
        <f>K5+K15+K9+K13+K6+K10+K4+K16+K11+K8</f>
        <v>477</v>
      </c>
    </row>
    <row r="8" spans="1:12" ht="15">
      <c r="A8" t="s">
        <v>5</v>
      </c>
      <c r="B8" s="1" t="s">
        <v>51</v>
      </c>
      <c r="C8" s="7">
        <v>1</v>
      </c>
      <c r="D8" s="6">
        <f>C10+C16+C21+C12+C6+C17+C9+C7+C15+C18</f>
        <v>50</v>
      </c>
      <c r="E8" s="6">
        <f>D10+D16+D21+D12+D6+D17+D9+D7+D15+D18</f>
        <v>503</v>
      </c>
      <c r="H8" t="s">
        <v>13</v>
      </c>
      <c r="I8" s="1" t="s">
        <v>49</v>
      </c>
      <c r="J8" s="7">
        <v>8</v>
      </c>
      <c r="K8" s="7">
        <f>J13+J16+J6+J15+J9+J17+J14+J5+J12+J7</f>
        <v>45</v>
      </c>
      <c r="L8" s="7">
        <f>K13+K16+K6+K15+K9+K17+K14+K5+K12+K7</f>
        <v>519</v>
      </c>
    </row>
    <row r="9" spans="1:12" ht="15">
      <c r="A9" t="s">
        <v>6</v>
      </c>
      <c r="B9" s="1" t="s">
        <v>52</v>
      </c>
      <c r="C9" s="7">
        <v>5</v>
      </c>
      <c r="D9" s="6">
        <f>C4+C6+C19+C10+C16+C15+C8+C18+C7+C17</f>
        <v>43</v>
      </c>
      <c r="E9" s="6">
        <f>D4+D6+D19+D10+D16+D15+D8+D18+D7+D17</f>
        <v>519</v>
      </c>
      <c r="H9" t="s">
        <v>14</v>
      </c>
      <c r="I9" s="1" t="s">
        <v>57</v>
      </c>
      <c r="J9" s="7">
        <v>6</v>
      </c>
      <c r="K9" s="7">
        <f>J4+J13+J7+J12+J8+J15+J6+J17+J14+J5</f>
        <v>41</v>
      </c>
      <c r="L9" s="7">
        <f>K4+K13+K7+K12+K8+K15+K6+K17+K14+K5</f>
        <v>518</v>
      </c>
    </row>
    <row r="10" spans="1:12" ht="15">
      <c r="A10" t="s">
        <v>7</v>
      </c>
      <c r="B10" s="1" t="s">
        <v>53</v>
      </c>
      <c r="C10" s="7">
        <v>0</v>
      </c>
      <c r="D10" s="7">
        <f>C8+C19+C12+C9+J15+C5+C20+C4+C14+C21</f>
        <v>56</v>
      </c>
      <c r="E10" s="7">
        <f>D8+D19+D12+D9+K15+D5+D20+D4+D14+D21</f>
        <v>475</v>
      </c>
      <c r="H10" t="s">
        <v>15</v>
      </c>
      <c r="I10" s="1" t="s">
        <v>55</v>
      </c>
      <c r="J10" s="7">
        <v>7</v>
      </c>
      <c r="K10" s="7">
        <f>J12+J14+J15+J16+J11+J7+J13+J6+J17+J4</f>
        <v>47</v>
      </c>
      <c r="L10" s="7">
        <f>K12+K14+K15+K16+K11+K7+K13+K6+K17+K4</f>
        <v>505</v>
      </c>
    </row>
    <row r="11" spans="1:12" ht="15">
      <c r="A11" t="s">
        <v>9</v>
      </c>
      <c r="B11" s="1" t="s">
        <v>52</v>
      </c>
      <c r="C11" s="7">
        <v>5</v>
      </c>
      <c r="D11" s="6">
        <f>C20+C18+C17+C4+J13+C6+C13+C12+C16+C19</f>
        <v>51</v>
      </c>
      <c r="E11" s="6">
        <f>D20+D18+D17+D4+K13+D6+D13+D12+D16+D19</f>
        <v>504</v>
      </c>
      <c r="H11" t="s">
        <v>17</v>
      </c>
      <c r="I11" s="1" t="s">
        <v>58</v>
      </c>
      <c r="J11" s="7">
        <v>9</v>
      </c>
      <c r="K11" s="7">
        <f>J17+J5+J14+J6+J10+J4+J16+J12+J7+J13</f>
        <v>37</v>
      </c>
      <c r="L11" s="7">
        <f>K17+K5+K14+K6+K10+K4+K16+K12+K7+K13</f>
        <v>526</v>
      </c>
    </row>
    <row r="12" spans="1:12" ht="15">
      <c r="A12" t="s">
        <v>12</v>
      </c>
      <c r="B12" s="1" t="s">
        <v>49</v>
      </c>
      <c r="C12" s="7">
        <v>8</v>
      </c>
      <c r="D12" s="6">
        <f>C15+C5+C10+C8+C7+C16+C19+C11+C13+C6</f>
        <v>41</v>
      </c>
      <c r="E12" s="6">
        <f>D15+D5+D10+D8+D7+D16+D19+D11+D13+D6</f>
        <v>523</v>
      </c>
      <c r="H12" t="s">
        <v>18</v>
      </c>
      <c r="I12" s="1" t="s">
        <v>52</v>
      </c>
      <c r="J12" s="7">
        <v>5</v>
      </c>
      <c r="K12" s="7">
        <f>J10+J6+J13+J9+J17+J14+J5+J11+J8+J15</f>
        <v>51</v>
      </c>
      <c r="L12" s="7">
        <f>K10+K6+K13+K9+K17+K14+K5+K11+K8+K15</f>
        <v>491</v>
      </c>
    </row>
    <row r="13" spans="1:12" ht="15">
      <c r="A13" t="s">
        <v>16</v>
      </c>
      <c r="B13" s="1" t="s">
        <v>49</v>
      </c>
      <c r="C13" s="7">
        <v>8</v>
      </c>
      <c r="D13" s="6">
        <f>C17+C4+C14+C7+C21+C19+C11+C6+C12+C16</f>
        <v>51</v>
      </c>
      <c r="E13" s="6">
        <f>D17+D4+D14+D7+D21+D19+D11+D6+D12+D16</f>
        <v>495</v>
      </c>
      <c r="H13" t="s">
        <v>19</v>
      </c>
      <c r="I13" s="1" t="s">
        <v>51</v>
      </c>
      <c r="J13" s="7">
        <v>1</v>
      </c>
      <c r="K13" s="7">
        <f>J8+J9+J12+J7+C11+J6+J10+J4+J16+J11</f>
        <v>58</v>
      </c>
      <c r="L13" s="7">
        <f>K8+K9+K12+K7+D11+K6+K10+K4+K16+K11</f>
        <v>475</v>
      </c>
    </row>
    <row r="14" spans="1:12" ht="15">
      <c r="A14" t="s">
        <v>20</v>
      </c>
      <c r="B14" s="1" t="s">
        <v>52</v>
      </c>
      <c r="C14" s="7">
        <v>5</v>
      </c>
      <c r="D14" s="6">
        <f>C16+C7+C13+C18+C19+C20+C4+C21+C10+C5</f>
        <v>48</v>
      </c>
      <c r="E14" s="6">
        <f>D16+D7+D13+D18+D19+D20+D4+D21+D10+D5</f>
        <v>507</v>
      </c>
      <c r="H14" t="s">
        <v>23</v>
      </c>
      <c r="I14" s="1" t="s">
        <v>51</v>
      </c>
      <c r="J14" s="7">
        <v>1</v>
      </c>
      <c r="K14" s="7">
        <f>J6+J10+J11+J4+J5+J12+J8+J15+J9+J17</f>
        <v>55</v>
      </c>
      <c r="L14" s="7">
        <f>K6+K10+K11+K4+K5+K12+K8+K15+K9+K17</f>
        <v>475</v>
      </c>
    </row>
    <row r="15" spans="1:12" ht="15">
      <c r="A15" t="s">
        <v>21</v>
      </c>
      <c r="B15" s="1" t="s">
        <v>55</v>
      </c>
      <c r="C15" s="7">
        <v>7</v>
      </c>
      <c r="D15" s="6">
        <f>C12+C21+C4+C6+C5+C9+C18+C17+C8+C7</f>
        <v>58</v>
      </c>
      <c r="E15" s="6">
        <f>D12+D21+D4+D6+D5+D9+D18+D17+D8+D7</f>
        <v>494</v>
      </c>
      <c r="H15" t="s">
        <v>27</v>
      </c>
      <c r="I15" s="1" t="s">
        <v>59</v>
      </c>
      <c r="J15" s="7">
        <v>10</v>
      </c>
      <c r="K15" s="7">
        <f>J16+J7+J10+J8+C10+J9+J17+J14+J5+J12</f>
        <v>45</v>
      </c>
      <c r="L15" s="7">
        <f>K16+K7+K10+K8+D10+K9+K17+K14+K5+K12</f>
        <v>513</v>
      </c>
    </row>
    <row r="16" spans="1:12" ht="15">
      <c r="A16" t="s">
        <v>22</v>
      </c>
      <c r="B16" s="1" t="s">
        <v>54</v>
      </c>
      <c r="C16" s="7">
        <v>2</v>
      </c>
      <c r="D16" s="6">
        <f>C14+C8+C18+C21+C9+C12+C6+C19+C11+C13</f>
        <v>53</v>
      </c>
      <c r="E16" s="6">
        <f>D14+D8+D18+D21+D9+D12+D6+D19+D11+D13</f>
        <v>469</v>
      </c>
      <c r="H16" t="s">
        <v>30</v>
      </c>
      <c r="I16" s="1" t="s">
        <v>55</v>
      </c>
      <c r="J16" s="7">
        <v>7</v>
      </c>
      <c r="K16" s="7">
        <f>J15+J8+J17+J10+J4+J5+J11+J7+J13+J6</f>
        <v>51</v>
      </c>
      <c r="L16" s="7">
        <f>K15+K8+K17+K10+K4+K5+K11+K7+K13+K6</f>
        <v>496</v>
      </c>
    </row>
    <row r="17" spans="1:12" ht="15">
      <c r="A17" t="s">
        <v>24</v>
      </c>
      <c r="B17" s="1" t="s">
        <v>55</v>
      </c>
      <c r="C17" s="7">
        <v>7</v>
      </c>
      <c r="D17" s="6">
        <f>C13+C20+C11+C5+C4+C8+C7+C15+C18+C9</f>
        <v>55</v>
      </c>
      <c r="E17" s="6">
        <f>D13+D20+D11+D5+D4+D8+D7+D15+D18+D9</f>
        <v>513</v>
      </c>
      <c r="H17" t="s">
        <v>31</v>
      </c>
      <c r="I17" s="1" t="s">
        <v>56</v>
      </c>
      <c r="J17" s="7">
        <v>3</v>
      </c>
      <c r="K17" s="7">
        <f>J11+J4+J16+J5+J12+J8+J15+J9+J10+J14</f>
        <v>56</v>
      </c>
      <c r="L17" s="7">
        <f>K11+K4+K16+K5+K12+K8+K15+K9+K10+K14</f>
        <v>474</v>
      </c>
    </row>
    <row r="18" spans="1:12" ht="15">
      <c r="A18" t="s">
        <v>25</v>
      </c>
      <c r="B18" s="1" t="s">
        <v>49</v>
      </c>
      <c r="C18" s="7">
        <v>8</v>
      </c>
      <c r="D18" s="6">
        <f>C5+C11+C16+C14+C20+C7+C15+C9+C17+C8</f>
        <v>45</v>
      </c>
      <c r="E18" s="6">
        <f>D5+D11+D16+D14+D20+D7+D15+D9+D17+D8</f>
        <v>520</v>
      </c>
      <c r="J18" s="2"/>
      <c r="L18" s="7"/>
    </row>
    <row r="19" spans="1:5" ht="15">
      <c r="A19" t="s">
        <v>26</v>
      </c>
      <c r="B19" s="1" t="s">
        <v>56</v>
      </c>
      <c r="C19" s="7">
        <v>3</v>
      </c>
      <c r="D19" s="6">
        <f>C7+C10+C9+C20+C14+C13+C12+C16+C6+C11</f>
        <v>42</v>
      </c>
      <c r="E19" s="6">
        <f>D7+D10+D9+D20+D14+D13+D12+D16+D6+D11</f>
        <v>503</v>
      </c>
    </row>
    <row r="20" spans="1:5" ht="15">
      <c r="A20" t="s">
        <v>28</v>
      </c>
      <c r="B20" s="1" t="s">
        <v>54</v>
      </c>
      <c r="C20" s="7">
        <v>2</v>
      </c>
      <c r="D20" s="6">
        <f>C11+C17+C7+C19+C18+C14+C10+C5+C21+C4</f>
        <v>53</v>
      </c>
      <c r="E20" s="6">
        <f>D11+D17+D7+D19+D18+D14+D10+D5+D21+D4</f>
        <v>504</v>
      </c>
    </row>
    <row r="21" spans="1:5" ht="15">
      <c r="A21" t="s">
        <v>29</v>
      </c>
      <c r="B21" s="1" t="s">
        <v>57</v>
      </c>
      <c r="C21" s="7">
        <v>6</v>
      </c>
      <c r="D21" s="6">
        <f>C6+C15+C8+C16+C13+C4+C5+C14+C20+C10</f>
        <v>45</v>
      </c>
      <c r="E21" s="6">
        <f>D6+D15+D8+D16+D13+D4+D5+D14+D20+D10</f>
        <v>530</v>
      </c>
    </row>
    <row r="22" spans="2:5" ht="15">
      <c r="B22" s="1"/>
      <c r="C22" s="13"/>
      <c r="D22" s="2"/>
      <c r="E22" s="6"/>
    </row>
    <row r="23" spans="1:11" ht="15">
      <c r="A23" s="9" t="s">
        <v>41</v>
      </c>
      <c r="B23" s="9"/>
      <c r="C23" s="9"/>
      <c r="D23" s="9"/>
      <c r="E23" s="8"/>
      <c r="F23" s="9"/>
      <c r="G23" s="9"/>
      <c r="H23" s="9"/>
      <c r="I23" s="9"/>
      <c r="J23" s="9"/>
      <c r="K23" s="9"/>
    </row>
    <row r="24" spans="1:12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5">
      <c r="B25" s="1"/>
      <c r="C25" s="1"/>
      <c r="E25" s="9"/>
      <c r="L25" s="9"/>
    </row>
    <row r="26" spans="2:3" ht="15">
      <c r="B26" s="1"/>
      <c r="C26" s="1"/>
    </row>
    <row r="27" spans="2:3" ht="15">
      <c r="B27" s="1"/>
      <c r="C27" s="1"/>
    </row>
    <row r="28" spans="2:3" ht="15">
      <c r="B28" s="1"/>
      <c r="C28" s="1"/>
    </row>
    <row r="29" spans="2:3" ht="15">
      <c r="B29" s="1"/>
      <c r="C29" s="1"/>
    </row>
    <row r="30" spans="2:3" ht="15">
      <c r="B30" s="1"/>
      <c r="C30" s="1"/>
    </row>
    <row r="31" spans="2:3" ht="15">
      <c r="B31" s="1"/>
      <c r="C31" s="1"/>
    </row>
    <row r="32" spans="2:3" ht="15">
      <c r="B32" s="1"/>
      <c r="C32" s="1"/>
    </row>
    <row r="33" spans="2:3" ht="15">
      <c r="B33" s="1"/>
      <c r="C33" s="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 topLeftCell="A1">
      <selection activeCell="F4" sqref="F4"/>
    </sheetView>
  </sheetViews>
  <sheetFormatPr defaultColWidth="8.8515625" defaultRowHeight="15"/>
  <cols>
    <col min="1" max="1" width="8.00390625" style="4" customWidth="1"/>
    <col min="2" max="2" width="16.7109375" style="0" bestFit="1" customWidth="1"/>
    <col min="3" max="3" width="10.140625" style="0" customWidth="1"/>
    <col min="4" max="4" width="10.421875" style="0" customWidth="1"/>
    <col min="5" max="5" width="10.7109375" style="0" customWidth="1"/>
    <col min="6" max="6" width="10.28125" style="0" customWidth="1"/>
    <col min="8" max="8" width="8.7109375" style="4" customWidth="1"/>
    <col min="9" max="12" width="11.7109375" style="0" customWidth="1"/>
  </cols>
  <sheetData>
    <row r="1" spans="1:8" ht="15">
      <c r="A1" s="14" t="s">
        <v>45</v>
      </c>
      <c r="B1" s="14"/>
      <c r="C1" s="14"/>
      <c r="D1" s="14"/>
      <c r="E1" s="14"/>
      <c r="F1" s="14"/>
      <c r="G1" s="14"/>
      <c r="H1" s="14"/>
    </row>
    <row r="2" spans="2:12" ht="15">
      <c r="B2" s="4" t="s">
        <v>32</v>
      </c>
      <c r="C2" s="10" t="s">
        <v>37</v>
      </c>
      <c r="D2" s="10" t="s">
        <v>38</v>
      </c>
      <c r="E2" s="10" t="s">
        <v>39</v>
      </c>
      <c r="F2" s="10" t="s">
        <v>40</v>
      </c>
      <c r="G2" s="10" t="s">
        <v>42</v>
      </c>
      <c r="H2" s="10" t="s">
        <v>43</v>
      </c>
      <c r="I2" s="4"/>
      <c r="J2" s="4"/>
      <c r="K2" s="4"/>
      <c r="L2" s="4"/>
    </row>
    <row r="3" spans="2:12" ht="15">
      <c r="B3" s="4"/>
      <c r="C3" s="11">
        <v>0.35</v>
      </c>
      <c r="D3" s="11">
        <v>0.4</v>
      </c>
      <c r="E3" s="11">
        <v>0.25</v>
      </c>
      <c r="F3" s="10"/>
      <c r="G3" s="10"/>
      <c r="H3" s="10"/>
      <c r="I3" s="4"/>
      <c r="J3" s="4"/>
      <c r="K3" s="4"/>
      <c r="L3" s="4"/>
    </row>
    <row r="4" spans="1:12" ht="15">
      <c r="A4" s="4">
        <v>1</v>
      </c>
      <c r="B4" s="4" t="s">
        <v>1</v>
      </c>
      <c r="C4" s="12">
        <f>'Worksheet (EOY)'!B5</f>
        <v>0.27999999999999997</v>
      </c>
      <c r="D4" s="12">
        <f>'Worksheet (EOY)'!C5</f>
        <v>0.22000000000000003</v>
      </c>
      <c r="E4" s="12">
        <f>'Worksheet (EOY)'!D5</f>
        <v>0.12675</v>
      </c>
      <c r="F4" s="12">
        <f aca="true" t="shared" si="0" ref="F4:F21">C4+D4+E4</f>
        <v>0.62675</v>
      </c>
      <c r="G4" s="12">
        <v>0</v>
      </c>
      <c r="H4" s="12">
        <f aca="true" t="shared" si="1" ref="H4:H21">F4+G4</f>
        <v>0.62675</v>
      </c>
      <c r="I4" s="5"/>
      <c r="J4" s="5"/>
      <c r="K4" s="5"/>
      <c r="L4" s="5"/>
    </row>
    <row r="5" spans="1:12" ht="15">
      <c r="A5" s="4">
        <v>2</v>
      </c>
      <c r="B5" s="4" t="s">
        <v>0</v>
      </c>
      <c r="C5" s="12">
        <f>'Worksheet (EOY)'!B4</f>
        <v>0.27999999999999997</v>
      </c>
      <c r="D5" s="12">
        <f>'Worksheet (EOY)'!C4</f>
        <v>0.21200000000000002</v>
      </c>
      <c r="E5" s="12">
        <f>'Worksheet (EOY)'!D4</f>
        <v>0.12875</v>
      </c>
      <c r="F5" s="12">
        <f t="shared" si="0"/>
        <v>0.62075</v>
      </c>
      <c r="G5" s="12">
        <v>0</v>
      </c>
      <c r="H5" s="12">
        <f t="shared" si="1"/>
        <v>0.62075</v>
      </c>
      <c r="I5" s="5"/>
      <c r="J5" s="5"/>
      <c r="K5" s="5"/>
      <c r="L5" s="5"/>
    </row>
    <row r="6" spans="1:12" ht="15">
      <c r="A6" s="4">
        <v>3</v>
      </c>
      <c r="B6" s="4" t="s">
        <v>16</v>
      </c>
      <c r="C6" s="12">
        <f>'Worksheet (EOY)'!B13</f>
        <v>0.27999999999999997</v>
      </c>
      <c r="D6" s="12">
        <f>'Worksheet (EOY)'!C13</f>
        <v>0.20400000000000001</v>
      </c>
      <c r="E6" s="12">
        <f>'Worksheet (EOY)'!D13</f>
        <v>0.12375</v>
      </c>
      <c r="F6" s="12">
        <f t="shared" si="0"/>
        <v>0.60775</v>
      </c>
      <c r="G6" s="12">
        <v>0</v>
      </c>
      <c r="H6" s="12">
        <f t="shared" si="1"/>
        <v>0.60775</v>
      </c>
      <c r="I6" s="5"/>
      <c r="J6" s="5"/>
      <c r="K6" s="5"/>
      <c r="L6" s="5"/>
    </row>
    <row r="7" spans="1:12" ht="15">
      <c r="A7" s="4">
        <v>4</v>
      </c>
      <c r="B7" s="4" t="s">
        <v>21</v>
      </c>
      <c r="C7" s="12">
        <f>'Worksheet (EOY)'!B15</f>
        <v>0.24499999999999997</v>
      </c>
      <c r="D7" s="12">
        <f>'Worksheet (EOY)'!C15</f>
        <v>0.23199999999999998</v>
      </c>
      <c r="E7" s="12">
        <f>'Worksheet (EOY)'!D15</f>
        <v>0.1235</v>
      </c>
      <c r="F7" s="12">
        <f t="shared" si="0"/>
        <v>0.6005</v>
      </c>
      <c r="G7" s="12">
        <v>0</v>
      </c>
      <c r="H7" s="12">
        <f t="shared" si="1"/>
        <v>0.6005</v>
      </c>
      <c r="I7" s="5"/>
      <c r="J7" s="5"/>
      <c r="K7" s="5"/>
      <c r="L7" s="5"/>
    </row>
    <row r="8" spans="1:12" ht="15">
      <c r="A8" s="4">
        <v>5</v>
      </c>
      <c r="B8" s="4" t="s">
        <v>25</v>
      </c>
      <c r="C8" s="12">
        <f>'Worksheet (EOY)'!B18</f>
        <v>0.27999999999999997</v>
      </c>
      <c r="D8" s="12">
        <f>'Worksheet (EOY)'!C18</f>
        <v>0.18000000000000002</v>
      </c>
      <c r="E8" s="12">
        <f>'Worksheet (EOY)'!D18</f>
        <v>0.13</v>
      </c>
      <c r="F8" s="12">
        <f t="shared" si="0"/>
        <v>0.59</v>
      </c>
      <c r="G8" s="12">
        <v>0</v>
      </c>
      <c r="H8" s="12">
        <f t="shared" si="1"/>
        <v>0.59</v>
      </c>
      <c r="I8" s="5"/>
      <c r="J8" s="5"/>
      <c r="K8" s="5"/>
      <c r="L8" s="5"/>
    </row>
    <row r="9" spans="1:12" ht="15">
      <c r="A9" s="4">
        <v>6</v>
      </c>
      <c r="B9" s="4" t="s">
        <v>24</v>
      </c>
      <c r="C9" s="12">
        <f>'Worksheet (EOY)'!B17</f>
        <v>0.24499999999999997</v>
      </c>
      <c r="D9" s="12">
        <f>'Worksheet (EOY)'!C17</f>
        <v>0.22000000000000003</v>
      </c>
      <c r="E9" s="12">
        <f>'Worksheet (EOY)'!D17</f>
        <v>0.12825</v>
      </c>
      <c r="F9" s="12">
        <f t="shared" si="0"/>
        <v>0.5932499999999999</v>
      </c>
      <c r="G9" s="12">
        <v>0</v>
      </c>
      <c r="H9" s="12">
        <f t="shared" si="1"/>
        <v>0.5932499999999999</v>
      </c>
      <c r="I9" s="5"/>
      <c r="J9" s="5"/>
      <c r="K9" s="5"/>
      <c r="L9" s="5"/>
    </row>
    <row r="10" spans="1:12" ht="15">
      <c r="A10" s="4">
        <v>7</v>
      </c>
      <c r="B10" s="4" t="s">
        <v>12</v>
      </c>
      <c r="C10" s="12">
        <f>'Worksheet (EOY)'!B12</f>
        <v>0.27999999999999997</v>
      </c>
      <c r="D10" s="12">
        <f>'Worksheet (EOY)'!C12</f>
        <v>0.164</v>
      </c>
      <c r="E10" s="12">
        <f>'Worksheet (EOY)'!D12</f>
        <v>0.13075</v>
      </c>
      <c r="F10" s="12">
        <f t="shared" si="0"/>
        <v>0.57475</v>
      </c>
      <c r="G10" s="12">
        <v>0</v>
      </c>
      <c r="H10" s="12">
        <f t="shared" si="1"/>
        <v>0.57475</v>
      </c>
      <c r="I10" s="5"/>
      <c r="J10" s="5"/>
      <c r="K10" s="5"/>
      <c r="L10" s="5"/>
    </row>
    <row r="11" spans="1:12" ht="15">
      <c r="A11" s="4">
        <v>8</v>
      </c>
      <c r="B11" s="4" t="s">
        <v>20</v>
      </c>
      <c r="C11" s="12">
        <f>'Worksheet (EOY)'!B14</f>
        <v>0.175</v>
      </c>
      <c r="D11" s="12">
        <f>'Worksheet (EOY)'!C14</f>
        <v>0.192</v>
      </c>
      <c r="E11" s="12">
        <f>'Worksheet (EOY)'!D14</f>
        <v>0.12675</v>
      </c>
      <c r="F11" s="12">
        <f t="shared" si="0"/>
        <v>0.49375</v>
      </c>
      <c r="G11" s="12">
        <v>0</v>
      </c>
      <c r="H11" s="12">
        <f t="shared" si="1"/>
        <v>0.49375</v>
      </c>
      <c r="I11" s="5"/>
      <c r="J11" s="5"/>
      <c r="K11" s="5"/>
      <c r="L11" s="5"/>
    </row>
    <row r="12" spans="1:12" ht="15">
      <c r="A12" s="4">
        <v>9</v>
      </c>
      <c r="B12" s="4" t="s">
        <v>29</v>
      </c>
      <c r="C12" s="12">
        <f>'Worksheet (EOY)'!B21</f>
        <v>0.21</v>
      </c>
      <c r="D12" s="12">
        <f>'Worksheet (EOY)'!C21</f>
        <v>0.18000000000000002</v>
      </c>
      <c r="E12" s="12">
        <f>'Worksheet (EOY)'!D21</f>
        <v>0.1325</v>
      </c>
      <c r="F12" s="12">
        <f t="shared" si="0"/>
        <v>0.5225</v>
      </c>
      <c r="G12" s="12">
        <v>0</v>
      </c>
      <c r="H12" s="12">
        <f t="shared" si="1"/>
        <v>0.5225</v>
      </c>
      <c r="I12" s="5"/>
      <c r="J12" s="5"/>
      <c r="K12" s="5"/>
      <c r="L12" s="5"/>
    </row>
    <row r="13" spans="1:12" ht="15">
      <c r="A13" s="4">
        <v>10</v>
      </c>
      <c r="B13" s="4" t="s">
        <v>6</v>
      </c>
      <c r="C13" s="12">
        <f>'Worksheet (EOY)'!B9</f>
        <v>0.175</v>
      </c>
      <c r="D13" s="12">
        <f>'Worksheet (EOY)'!C9</f>
        <v>0.17200000000000001</v>
      </c>
      <c r="E13" s="12">
        <f>'Worksheet (EOY)'!D9</f>
        <v>0.12975</v>
      </c>
      <c r="F13" s="12">
        <f t="shared" si="0"/>
        <v>0.47675</v>
      </c>
      <c r="G13" s="12">
        <v>0</v>
      </c>
      <c r="H13" s="12">
        <f t="shared" si="1"/>
        <v>0.47675</v>
      </c>
      <c r="I13" s="5"/>
      <c r="J13" s="5"/>
      <c r="K13" s="5"/>
      <c r="L13" s="5"/>
    </row>
    <row r="14" spans="1:12" ht="15">
      <c r="A14" s="4">
        <v>11</v>
      </c>
      <c r="B14" s="4" t="s">
        <v>3</v>
      </c>
      <c r="C14" s="12">
        <f>'Worksheet (EOY)'!B6</f>
        <v>0.13999999999999999</v>
      </c>
      <c r="D14" s="12">
        <f>'Worksheet (EOY)'!C6</f>
        <v>0.21200000000000002</v>
      </c>
      <c r="E14" s="12">
        <f>'Worksheet (EOY)'!D6</f>
        <v>0.12225</v>
      </c>
      <c r="F14" s="12">
        <f t="shared" si="0"/>
        <v>0.47424999999999995</v>
      </c>
      <c r="G14" s="12">
        <v>0</v>
      </c>
      <c r="H14" s="12">
        <f t="shared" si="1"/>
        <v>0.47424999999999995</v>
      </c>
      <c r="I14" s="5"/>
      <c r="J14" s="5"/>
      <c r="K14" s="5"/>
      <c r="L14" s="5"/>
    </row>
    <row r="15" spans="1:12" ht="15">
      <c r="A15" s="4">
        <v>12</v>
      </c>
      <c r="B15" s="4" t="s">
        <v>9</v>
      </c>
      <c r="C15" s="12">
        <f>'Worksheet (EOY)'!B11</f>
        <v>0.175</v>
      </c>
      <c r="D15" s="12">
        <f>'Worksheet (EOY)'!C11</f>
        <v>0.20400000000000001</v>
      </c>
      <c r="E15" s="12">
        <f>'Worksheet (EOY)'!D11</f>
        <v>0.12575</v>
      </c>
      <c r="F15" s="12">
        <f t="shared" si="0"/>
        <v>0.50475</v>
      </c>
      <c r="G15" s="12">
        <f>-(1/20)*0.35</f>
        <v>-0.017499999999999998</v>
      </c>
      <c r="H15" s="12">
        <f t="shared" si="1"/>
        <v>0.48725</v>
      </c>
      <c r="I15" s="5"/>
      <c r="J15" s="5"/>
      <c r="K15" s="5"/>
      <c r="L15" s="5"/>
    </row>
    <row r="16" spans="1:12" ht="15">
      <c r="A16" s="4">
        <v>13</v>
      </c>
      <c r="B16" s="4" t="s">
        <v>4</v>
      </c>
      <c r="C16" s="12">
        <f>'Worksheet (EOY)'!B7</f>
        <v>0.105</v>
      </c>
      <c r="D16" s="12">
        <f>'Worksheet (EOY)'!C7</f>
        <v>0.21600000000000003</v>
      </c>
      <c r="E16" s="12">
        <f>'Worksheet (EOY)'!D7</f>
        <v>0.1215</v>
      </c>
      <c r="F16" s="12">
        <f t="shared" si="0"/>
        <v>0.4425</v>
      </c>
      <c r="G16" s="12">
        <v>0</v>
      </c>
      <c r="H16" s="12">
        <f t="shared" si="1"/>
        <v>0.4425</v>
      </c>
      <c r="I16" s="5"/>
      <c r="J16" s="5"/>
      <c r="K16" s="5"/>
      <c r="L16" s="5"/>
    </row>
    <row r="17" spans="1:12" ht="15">
      <c r="A17" s="4">
        <v>14</v>
      </c>
      <c r="B17" s="4" t="s">
        <v>26</v>
      </c>
      <c r="C17" s="12">
        <f>'Worksheet (EOY)'!B19</f>
        <v>0.105</v>
      </c>
      <c r="D17" s="12">
        <f>'Worksheet (EOY)'!C19</f>
        <v>0.168</v>
      </c>
      <c r="E17" s="12">
        <f>'Worksheet (EOY)'!D19</f>
        <v>0.12575</v>
      </c>
      <c r="F17" s="12">
        <f t="shared" si="0"/>
        <v>0.39875000000000005</v>
      </c>
      <c r="G17" s="12">
        <v>0</v>
      </c>
      <c r="H17" s="12">
        <f t="shared" si="1"/>
        <v>0.39875000000000005</v>
      </c>
      <c r="I17" s="5"/>
      <c r="J17" s="5"/>
      <c r="K17" s="5"/>
      <c r="L17" s="5"/>
    </row>
    <row r="18" spans="1:8" ht="15">
      <c r="A18" s="4">
        <v>15</v>
      </c>
      <c r="B18" s="4" t="s">
        <v>28</v>
      </c>
      <c r="C18" s="12">
        <f>'Worksheet (EOY)'!B20</f>
        <v>0.06999999999999999</v>
      </c>
      <c r="D18" s="12">
        <f>'Worksheet (EOY)'!C20</f>
        <v>0.21200000000000002</v>
      </c>
      <c r="E18" s="12">
        <f>'Worksheet (EOY)'!D20</f>
        <v>0.126</v>
      </c>
      <c r="F18" s="12">
        <f t="shared" si="0"/>
        <v>0.40800000000000003</v>
      </c>
      <c r="G18" s="12">
        <v>0</v>
      </c>
      <c r="H18" s="12">
        <f t="shared" si="1"/>
        <v>0.40800000000000003</v>
      </c>
    </row>
    <row r="19" spans="1:8" ht="15">
      <c r="A19" s="4">
        <v>16</v>
      </c>
      <c r="B19" s="4" t="s">
        <v>22</v>
      </c>
      <c r="C19" s="12">
        <f>'Worksheet (EOY)'!B16</f>
        <v>0.06999999999999999</v>
      </c>
      <c r="D19" s="12">
        <f>'Worksheet (EOY)'!C16</f>
        <v>0.21200000000000002</v>
      </c>
      <c r="E19" s="12">
        <f>'Worksheet (EOY)'!D16</f>
        <v>0.11725</v>
      </c>
      <c r="F19" s="12">
        <f t="shared" si="0"/>
        <v>0.39925</v>
      </c>
      <c r="G19" s="12">
        <v>0</v>
      </c>
      <c r="H19" s="12">
        <f t="shared" si="1"/>
        <v>0.39925</v>
      </c>
    </row>
    <row r="20" spans="1:8" ht="15">
      <c r="A20" s="4">
        <v>17</v>
      </c>
      <c r="B20" s="4" t="s">
        <v>5</v>
      </c>
      <c r="C20" s="12">
        <f>'Worksheet (EOY)'!B8</f>
        <v>0.034999999999999996</v>
      </c>
      <c r="D20" s="12">
        <f>'Worksheet (EOY)'!C8</f>
        <v>0.2</v>
      </c>
      <c r="E20" s="12">
        <f>'Worksheet (EOY)'!D8</f>
        <v>0.12575</v>
      </c>
      <c r="F20" s="12">
        <f t="shared" si="0"/>
        <v>0.36075</v>
      </c>
      <c r="G20" s="12">
        <v>0</v>
      </c>
      <c r="H20" s="12">
        <f t="shared" si="1"/>
        <v>0.36075</v>
      </c>
    </row>
    <row r="21" spans="1:8" ht="15">
      <c r="A21" s="4">
        <v>18</v>
      </c>
      <c r="B21" s="4" t="s">
        <v>7</v>
      </c>
      <c r="C21" s="12">
        <f>'Worksheet (EOY)'!B10</f>
        <v>0</v>
      </c>
      <c r="D21" s="12">
        <f>'Worksheet (EOY)'!C10</f>
        <v>0.22400000000000003</v>
      </c>
      <c r="E21" s="12">
        <f>'Worksheet (EOY)'!D10</f>
        <v>0.11825</v>
      </c>
      <c r="F21" s="12">
        <f t="shared" si="0"/>
        <v>0.34225000000000005</v>
      </c>
      <c r="G21" s="12">
        <v>0</v>
      </c>
      <c r="H21" s="12">
        <f t="shared" si="1"/>
        <v>0.34225000000000005</v>
      </c>
    </row>
    <row r="22" spans="3:8" ht="15">
      <c r="C22" s="10"/>
      <c r="D22" s="10"/>
      <c r="E22" s="10"/>
      <c r="F22" s="10"/>
      <c r="G22" s="10"/>
      <c r="H22" s="10"/>
    </row>
    <row r="23" spans="3:8" ht="15">
      <c r="C23" s="10"/>
      <c r="D23" s="10"/>
      <c r="E23" s="10"/>
      <c r="F23" s="10"/>
      <c r="G23" s="10"/>
      <c r="H23" s="10"/>
    </row>
    <row r="24" spans="3:8" ht="15">
      <c r="C24" s="10"/>
      <c r="D24" s="10"/>
      <c r="E24" s="10"/>
      <c r="F24" s="10"/>
      <c r="G24" s="10"/>
      <c r="H24" s="10"/>
    </row>
    <row r="25" spans="3:8" ht="15">
      <c r="C25" s="10"/>
      <c r="D25" s="10"/>
      <c r="E25" s="10"/>
      <c r="F25" s="10"/>
      <c r="G25" s="10"/>
      <c r="H25" s="10"/>
    </row>
    <row r="26" spans="2:8" ht="15">
      <c r="B26" t="s">
        <v>32</v>
      </c>
      <c r="C26" s="10" t="s">
        <v>37</v>
      </c>
      <c r="D26" s="10" t="s">
        <v>38</v>
      </c>
      <c r="E26" s="10" t="s">
        <v>39</v>
      </c>
      <c r="F26" s="10" t="s">
        <v>40</v>
      </c>
      <c r="G26" s="10" t="s">
        <v>42</v>
      </c>
      <c r="H26" s="10" t="s">
        <v>43</v>
      </c>
    </row>
    <row r="27" spans="3:8" ht="15">
      <c r="C27" s="11">
        <v>0.35</v>
      </c>
      <c r="D27" s="11">
        <v>0.4</v>
      </c>
      <c r="E27" s="11">
        <v>0.25</v>
      </c>
      <c r="F27" s="10"/>
      <c r="G27" s="10"/>
      <c r="H27" s="10"/>
    </row>
    <row r="28" spans="1:8" ht="15">
      <c r="A28" s="4">
        <v>1</v>
      </c>
      <c r="B28" s="4" t="s">
        <v>27</v>
      </c>
      <c r="C28" s="12">
        <f>'Worksheet (EOY)'!I15</f>
        <v>0.35</v>
      </c>
      <c r="D28" s="12">
        <f>'Worksheet (EOY)'!J15</f>
        <v>0.17200000000000001</v>
      </c>
      <c r="E28" s="12">
        <f>'Worksheet (EOY)'!K15</f>
        <v>0.125</v>
      </c>
      <c r="F28" s="12">
        <f aca="true" t="shared" si="2" ref="F28:F41">C28+D28+E28</f>
        <v>0.647</v>
      </c>
      <c r="G28" s="12">
        <f>(1/20)*0.35</f>
        <v>0.017499999999999998</v>
      </c>
      <c r="H28" s="12">
        <f aca="true" t="shared" si="3" ref="H28:H41">F28+G28</f>
        <v>0.6645</v>
      </c>
    </row>
    <row r="29" spans="1:8" ht="15">
      <c r="A29" s="4">
        <v>2</v>
      </c>
      <c r="B29" s="4" t="s">
        <v>17</v>
      </c>
      <c r="C29" s="12">
        <f>'Worksheet (EOY)'!I11</f>
        <v>0.315</v>
      </c>
      <c r="D29" s="12">
        <f>'Worksheet (EOY)'!J11</f>
        <v>0.144</v>
      </c>
      <c r="E29" s="12">
        <f>'Worksheet (EOY)'!K11</f>
        <v>0.128</v>
      </c>
      <c r="F29" s="12">
        <f t="shared" si="2"/>
        <v>0.587</v>
      </c>
      <c r="G29" s="12">
        <v>0</v>
      </c>
      <c r="H29" s="12">
        <f t="shared" si="3"/>
        <v>0.587</v>
      </c>
    </row>
    <row r="30" spans="1:8" ht="15">
      <c r="A30" s="4">
        <v>3</v>
      </c>
      <c r="B30" s="4" t="s">
        <v>13</v>
      </c>
      <c r="C30" s="12">
        <f>'Worksheet (EOY)'!I8</f>
        <v>0.27999999999999997</v>
      </c>
      <c r="D30" s="12">
        <f>'Worksheet (EOY)'!J8</f>
        <v>0.17200000000000001</v>
      </c>
      <c r="E30" s="12">
        <f>'Worksheet (EOY)'!K8</f>
        <v>0.12625</v>
      </c>
      <c r="F30" s="12">
        <f t="shared" si="2"/>
        <v>0.5782499999999999</v>
      </c>
      <c r="G30" s="12">
        <v>0</v>
      </c>
      <c r="H30" s="12">
        <f t="shared" si="3"/>
        <v>0.5782499999999999</v>
      </c>
    </row>
    <row r="31" spans="1:8" ht="15">
      <c r="A31" s="4">
        <v>4</v>
      </c>
      <c r="B31" s="4" t="s">
        <v>11</v>
      </c>
      <c r="C31" s="12">
        <f>'Worksheet (EOY)'!I7</f>
        <v>0.21</v>
      </c>
      <c r="D31" s="12">
        <f>'Worksheet (EOY)'!J7</f>
        <v>0.21600000000000003</v>
      </c>
      <c r="E31" s="12">
        <f>'Worksheet (EOY)'!K7</f>
        <v>0.11575</v>
      </c>
      <c r="F31" s="12">
        <f t="shared" si="2"/>
        <v>0.5417500000000001</v>
      </c>
      <c r="G31" s="12">
        <v>0</v>
      </c>
      <c r="H31" s="12">
        <f t="shared" si="3"/>
        <v>0.5417500000000001</v>
      </c>
    </row>
    <row r="32" spans="1:8" ht="15">
      <c r="A32" s="4">
        <v>5</v>
      </c>
      <c r="B32" s="4" t="s">
        <v>30</v>
      </c>
      <c r="C32" s="12">
        <f>'Worksheet (EOY)'!I16</f>
        <v>0.24499999999999997</v>
      </c>
      <c r="D32" s="12">
        <f>'Worksheet (EOY)'!J16</f>
        <v>0.2</v>
      </c>
      <c r="E32" s="12">
        <f>'Worksheet (EOY)'!K16</f>
        <v>0.1205</v>
      </c>
      <c r="F32" s="12">
        <f t="shared" si="2"/>
        <v>0.5654999999999999</v>
      </c>
      <c r="G32" s="12">
        <v>0</v>
      </c>
      <c r="H32" s="12">
        <f t="shared" si="3"/>
        <v>0.5654999999999999</v>
      </c>
    </row>
    <row r="33" spans="1:8" ht="15">
      <c r="A33" s="4">
        <v>6</v>
      </c>
      <c r="B33" s="4" t="s">
        <v>15</v>
      </c>
      <c r="C33" s="12">
        <f>'Worksheet (EOY)'!I10</f>
        <v>0.24499999999999997</v>
      </c>
      <c r="D33" s="12">
        <f>'Worksheet (EOY)'!J10</f>
        <v>0.18400000000000002</v>
      </c>
      <c r="E33" s="12">
        <f>'Worksheet (EOY)'!K10</f>
        <v>0.12275</v>
      </c>
      <c r="F33" s="12">
        <f t="shared" si="2"/>
        <v>0.55175</v>
      </c>
      <c r="G33" s="12">
        <v>0</v>
      </c>
      <c r="H33" s="12">
        <f t="shared" si="3"/>
        <v>0.55175</v>
      </c>
    </row>
    <row r="34" spans="1:8" ht="15">
      <c r="A34" s="4">
        <v>7</v>
      </c>
      <c r="B34" s="4" t="s">
        <v>18</v>
      </c>
      <c r="C34" s="12">
        <f>'Worksheet (EOY)'!I12</f>
        <v>0.175</v>
      </c>
      <c r="D34" s="12">
        <f>'Worksheet (EOY)'!J12</f>
        <v>0.196</v>
      </c>
      <c r="E34" s="12">
        <f>'Worksheet (EOY)'!K12</f>
        <v>0.11925</v>
      </c>
      <c r="F34" s="12">
        <f t="shared" si="2"/>
        <v>0.49024999999999996</v>
      </c>
      <c r="G34" s="12">
        <v>0</v>
      </c>
      <c r="H34" s="12">
        <f t="shared" si="3"/>
        <v>0.49024999999999996</v>
      </c>
    </row>
    <row r="35" spans="1:8" ht="15">
      <c r="A35" s="4">
        <v>8</v>
      </c>
      <c r="B35" s="4" t="s">
        <v>14</v>
      </c>
      <c r="C35" s="12">
        <f>'Worksheet (EOY)'!I9</f>
        <v>0.175</v>
      </c>
      <c r="D35" s="12">
        <f>'Worksheet (EOY)'!J9</f>
        <v>0.16000000000000003</v>
      </c>
      <c r="E35" s="12">
        <f>'Worksheet (EOY)'!K9</f>
        <v>0.1255</v>
      </c>
      <c r="F35" s="12">
        <f t="shared" si="2"/>
        <v>0.4605</v>
      </c>
      <c r="G35" s="12">
        <v>0</v>
      </c>
      <c r="H35" s="12">
        <f t="shared" si="3"/>
        <v>0.4605</v>
      </c>
    </row>
    <row r="36" spans="1:8" ht="15">
      <c r="A36" s="4">
        <v>9</v>
      </c>
      <c r="B36" s="4" t="s">
        <v>10</v>
      </c>
      <c r="C36" s="12">
        <f>'Worksheet (EOY)'!I6</f>
        <v>0.13999999999999999</v>
      </c>
      <c r="D36" s="12">
        <f>'Worksheet (EOY)'!J6</f>
        <v>0.2</v>
      </c>
      <c r="E36" s="12">
        <f>'Worksheet (EOY)'!K6</f>
        <v>0.118</v>
      </c>
      <c r="F36" s="12">
        <f t="shared" si="2"/>
        <v>0.45799999999999996</v>
      </c>
      <c r="G36" s="12">
        <v>0</v>
      </c>
      <c r="H36" s="12">
        <f t="shared" si="3"/>
        <v>0.45799999999999996</v>
      </c>
    </row>
    <row r="37" spans="1:8" ht="15">
      <c r="A37" s="4">
        <v>10</v>
      </c>
      <c r="B37" s="4" t="s">
        <v>8</v>
      </c>
      <c r="C37" s="12">
        <f>'Worksheet (EOY)'!I5</f>
        <v>0.06999999999999999</v>
      </c>
      <c r="D37" s="12">
        <f>'Worksheet (EOY)'!J5</f>
        <v>0.21600000000000003</v>
      </c>
      <c r="E37" s="12">
        <f>'Worksheet (EOY)'!K5</f>
        <v>0.11675</v>
      </c>
      <c r="F37" s="12">
        <f t="shared" si="2"/>
        <v>0.40275000000000005</v>
      </c>
      <c r="G37" s="12">
        <v>0</v>
      </c>
      <c r="H37" s="12">
        <f t="shared" si="3"/>
        <v>0.40275000000000005</v>
      </c>
    </row>
    <row r="38" spans="1:8" ht="15">
      <c r="A38" s="4">
        <v>11</v>
      </c>
      <c r="B38" s="4" t="s">
        <v>31</v>
      </c>
      <c r="C38" s="12">
        <f>'Worksheet (EOY)'!I17</f>
        <v>0.06999999999999999</v>
      </c>
      <c r="D38" s="12">
        <f>'Worksheet (EOY)'!J17</f>
        <v>0.22000000000000003</v>
      </c>
      <c r="E38" s="12">
        <f>'Worksheet (EOY)'!K17</f>
        <v>0.1145</v>
      </c>
      <c r="F38" s="12">
        <f t="shared" si="2"/>
        <v>0.4045</v>
      </c>
      <c r="G38" s="12">
        <v>0</v>
      </c>
      <c r="H38" s="12">
        <f t="shared" si="3"/>
        <v>0.4045</v>
      </c>
    </row>
    <row r="39" spans="1:8" ht="15">
      <c r="A39" s="4">
        <v>12</v>
      </c>
      <c r="B39" s="4" t="s">
        <v>19</v>
      </c>
      <c r="C39" s="12">
        <f>'Worksheet (EOY)'!I13</f>
        <v>0.034999999999999996</v>
      </c>
      <c r="D39" s="12">
        <f>'Worksheet (EOY)'!J13</f>
        <v>0.22799999999999998</v>
      </c>
      <c r="E39" s="12">
        <f>'Worksheet (EOY)'!K13</f>
        <v>0.11575</v>
      </c>
      <c r="F39" s="12">
        <f t="shared" si="2"/>
        <v>0.37875</v>
      </c>
      <c r="G39" s="12">
        <f>(1/20)*0.35</f>
        <v>0.017499999999999998</v>
      </c>
      <c r="H39" s="12">
        <f t="shared" si="3"/>
        <v>0.39625</v>
      </c>
    </row>
    <row r="40" spans="1:8" ht="15">
      <c r="A40" s="4">
        <v>13</v>
      </c>
      <c r="B40" s="4" t="s">
        <v>23</v>
      </c>
      <c r="C40" s="12">
        <f>'Worksheet (EOY)'!I14</f>
        <v>0.034999999999999996</v>
      </c>
      <c r="D40" s="12">
        <f>'Worksheet (EOY)'!J14</f>
        <v>0.21200000000000002</v>
      </c>
      <c r="E40" s="12">
        <f>'Worksheet (EOY)'!K14</f>
        <v>0.115</v>
      </c>
      <c r="F40" s="12">
        <f t="shared" si="2"/>
        <v>0.36200000000000004</v>
      </c>
      <c r="G40" s="12">
        <v>0</v>
      </c>
      <c r="H40" s="12">
        <f t="shared" si="3"/>
        <v>0.36200000000000004</v>
      </c>
    </row>
    <row r="41" spans="1:8" ht="15">
      <c r="A41" s="4">
        <v>14</v>
      </c>
      <c r="B41" s="4" t="s">
        <v>2</v>
      </c>
      <c r="C41" s="12">
        <f>'Worksheet (EOY)'!I4</f>
        <v>0.034999999999999996</v>
      </c>
      <c r="D41" s="12">
        <f>'Worksheet (EOY)'!J4</f>
        <v>0.17600000000000002</v>
      </c>
      <c r="E41" s="12">
        <f>'Worksheet (EOY)'!K4</f>
        <v>0.12375</v>
      </c>
      <c r="F41" s="12">
        <f t="shared" si="2"/>
        <v>0.33475</v>
      </c>
      <c r="G41" s="12">
        <v>0</v>
      </c>
      <c r="H41" s="12">
        <f t="shared" si="3"/>
        <v>0.33475</v>
      </c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 topLeftCell="A1">
      <selection activeCell="E4" sqref="E4"/>
    </sheetView>
  </sheetViews>
  <sheetFormatPr defaultColWidth="8.8515625" defaultRowHeight="15"/>
  <cols>
    <col min="1" max="1" width="16.7109375" style="0" bestFit="1" customWidth="1"/>
    <col min="2" max="2" width="10.421875" style="0" customWidth="1"/>
    <col min="8" max="8" width="12.421875" style="0" bestFit="1" customWidth="1"/>
  </cols>
  <sheetData>
    <row r="1" spans="1:12" ht="15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4" spans="1:12" ht="15">
      <c r="A4" t="s">
        <v>0</v>
      </c>
      <c r="B4" s="3">
        <f>('End of Year Calc'!C4/10)*0.35</f>
        <v>0.27999999999999997</v>
      </c>
      <c r="C4" s="3">
        <f>('End of Year Calc'!D4/100)*0.4</f>
        <v>0.21200000000000002</v>
      </c>
      <c r="D4" s="3">
        <f>('End of Year Calc'!E4/1000*0.25)</f>
        <v>0.12875</v>
      </c>
      <c r="E4" s="3">
        <f>B4+C4+D4</f>
        <v>0.62075</v>
      </c>
      <c r="F4" s="3"/>
      <c r="G4" s="3"/>
      <c r="H4" t="s">
        <v>2</v>
      </c>
      <c r="I4" s="3">
        <f>('End of Year Calc'!J4/10)*0.35</f>
        <v>0.034999999999999996</v>
      </c>
      <c r="J4" s="3">
        <f>('End of Year Calc'!K4/100)*0.4</f>
        <v>0.17600000000000002</v>
      </c>
      <c r="K4" s="3">
        <f>('End of Year Calc'!L4/1000*0.25)</f>
        <v>0.12375</v>
      </c>
      <c r="L4" s="3">
        <f>I4+J4+K4</f>
        <v>0.33475</v>
      </c>
    </row>
    <row r="5" spans="1:12" ht="15">
      <c r="A5" t="s">
        <v>1</v>
      </c>
      <c r="B5" s="3">
        <f>('End of Year Calc'!C5/10)*0.35</f>
        <v>0.27999999999999997</v>
      </c>
      <c r="C5" s="3">
        <f>('End of Year Calc'!D5/100)*0.4</f>
        <v>0.22000000000000003</v>
      </c>
      <c r="D5" s="3">
        <f>('End of Year Calc'!E5/1000*0.25)</f>
        <v>0.12675</v>
      </c>
      <c r="E5" s="3">
        <f aca="true" t="shared" si="0" ref="E5:E21">B5+C5+D5</f>
        <v>0.62675</v>
      </c>
      <c r="F5" s="3"/>
      <c r="G5" s="3"/>
      <c r="H5" t="s">
        <v>8</v>
      </c>
      <c r="I5" s="3">
        <f>('End of Year Calc'!J5/10)*0.35</f>
        <v>0.06999999999999999</v>
      </c>
      <c r="J5" s="3">
        <f>('End of Year Calc'!K5/100)*0.4</f>
        <v>0.21600000000000003</v>
      </c>
      <c r="K5" s="3">
        <f>('End of Year Calc'!L5/1000*0.25)</f>
        <v>0.11675</v>
      </c>
      <c r="L5" s="3">
        <f aca="true" t="shared" si="1" ref="L5:L17">I5+J5+K5</f>
        <v>0.40275000000000005</v>
      </c>
    </row>
    <row r="6" spans="1:12" ht="15">
      <c r="A6" t="s">
        <v>3</v>
      </c>
      <c r="B6" s="3">
        <f>('End of Year Calc'!C6/10)*0.35</f>
        <v>0.13999999999999999</v>
      </c>
      <c r="C6" s="3">
        <f>('End of Year Calc'!D6/100)*0.4</f>
        <v>0.21200000000000002</v>
      </c>
      <c r="D6" s="3">
        <f>('End of Year Calc'!E6/1000*0.25)</f>
        <v>0.12225</v>
      </c>
      <c r="E6" s="3">
        <f t="shared" si="0"/>
        <v>0.47424999999999995</v>
      </c>
      <c r="F6" s="3"/>
      <c r="G6" s="3"/>
      <c r="H6" t="s">
        <v>10</v>
      </c>
      <c r="I6" s="3">
        <f>('End of Year Calc'!J6/10)*0.35</f>
        <v>0.13999999999999999</v>
      </c>
      <c r="J6" s="3">
        <f>('End of Year Calc'!K6/100)*0.4</f>
        <v>0.2</v>
      </c>
      <c r="K6" s="3">
        <f>('End of Year Calc'!L6/1000*0.25)</f>
        <v>0.118</v>
      </c>
      <c r="L6" s="3">
        <f t="shared" si="1"/>
        <v>0.45799999999999996</v>
      </c>
    </row>
    <row r="7" spans="1:12" ht="15">
      <c r="A7" t="s">
        <v>4</v>
      </c>
      <c r="B7" s="3">
        <f>('End of Year Calc'!C7/10)*0.35</f>
        <v>0.105</v>
      </c>
      <c r="C7" s="3">
        <f>('End of Year Calc'!D7/100)*0.4</f>
        <v>0.21600000000000003</v>
      </c>
      <c r="D7" s="3">
        <f>('End of Year Calc'!E7/1000*0.25)</f>
        <v>0.1215</v>
      </c>
      <c r="E7" s="3">
        <f t="shared" si="0"/>
        <v>0.4425</v>
      </c>
      <c r="F7" s="3"/>
      <c r="G7" s="3"/>
      <c r="H7" t="s">
        <v>11</v>
      </c>
      <c r="I7" s="3">
        <f>('End of Year Calc'!J7/10)*0.35</f>
        <v>0.21</v>
      </c>
      <c r="J7" s="3">
        <f>('End of Year Calc'!K7/100)*0.4</f>
        <v>0.21600000000000003</v>
      </c>
      <c r="K7" s="3">
        <f>('End of Year Calc'!L7/1000*0.25)</f>
        <v>0.11575</v>
      </c>
      <c r="L7" s="3">
        <f t="shared" si="1"/>
        <v>0.5417500000000001</v>
      </c>
    </row>
    <row r="8" spans="1:12" ht="15">
      <c r="A8" t="s">
        <v>5</v>
      </c>
      <c r="B8" s="3">
        <f>('End of Year Calc'!C8/10)*0.35</f>
        <v>0.034999999999999996</v>
      </c>
      <c r="C8" s="3">
        <f>('End of Year Calc'!D8/100)*0.4</f>
        <v>0.2</v>
      </c>
      <c r="D8" s="3">
        <f>('End of Year Calc'!E8/1000*0.25)</f>
        <v>0.12575</v>
      </c>
      <c r="E8" s="3">
        <f t="shared" si="0"/>
        <v>0.36075</v>
      </c>
      <c r="F8" s="3"/>
      <c r="G8" s="3"/>
      <c r="H8" t="s">
        <v>13</v>
      </c>
      <c r="I8" s="3">
        <f>('End of Year Calc'!J8/10)*0.35</f>
        <v>0.27999999999999997</v>
      </c>
      <c r="J8" s="3">
        <f>('End of Year Calc'!K8/100)*0.4</f>
        <v>0.17200000000000001</v>
      </c>
      <c r="K8" s="3">
        <f>('End of Year Calc'!L8/1000*0.25)</f>
        <v>0.12625</v>
      </c>
      <c r="L8" s="3">
        <f t="shared" si="1"/>
        <v>0.5782499999999999</v>
      </c>
    </row>
    <row r="9" spans="1:12" ht="15">
      <c r="A9" t="s">
        <v>6</v>
      </c>
      <c r="B9" s="3">
        <f>('End of Year Calc'!C9/10)*0.35</f>
        <v>0.175</v>
      </c>
      <c r="C9" s="3">
        <f>('End of Year Calc'!D9/100)*0.4</f>
        <v>0.17200000000000001</v>
      </c>
      <c r="D9" s="3">
        <f>('End of Year Calc'!E9/1000*0.25)</f>
        <v>0.12975</v>
      </c>
      <c r="E9" s="3">
        <f t="shared" si="0"/>
        <v>0.47675</v>
      </c>
      <c r="F9" s="3"/>
      <c r="G9" s="3"/>
      <c r="H9" t="s">
        <v>14</v>
      </c>
      <c r="I9" s="3">
        <f>('End of Year Calc'!J9/10)*0.35</f>
        <v>0.175</v>
      </c>
      <c r="J9" s="3">
        <f>('End of Year Calc'!K9/100)*0.4</f>
        <v>0.16000000000000003</v>
      </c>
      <c r="K9" s="3">
        <f>('End of Year Calc'!L9/1000*0.25)</f>
        <v>0.1255</v>
      </c>
      <c r="L9" s="3">
        <f t="shared" si="1"/>
        <v>0.4605</v>
      </c>
    </row>
    <row r="10" spans="1:12" ht="15">
      <c r="A10" t="s">
        <v>7</v>
      </c>
      <c r="B10" s="3">
        <f>('End of Year Calc'!C10/10)*0.35</f>
        <v>0</v>
      </c>
      <c r="C10" s="3">
        <f>('End of Year Calc'!D10/100)*0.4</f>
        <v>0.22400000000000003</v>
      </c>
      <c r="D10" s="3">
        <f>('End of Year Calc'!E10/1000*0.25)</f>
        <v>0.11825</v>
      </c>
      <c r="E10" s="3">
        <f t="shared" si="0"/>
        <v>0.34225000000000005</v>
      </c>
      <c r="F10" s="3"/>
      <c r="G10" s="3"/>
      <c r="H10" t="s">
        <v>15</v>
      </c>
      <c r="I10" s="3">
        <f>('End of Year Calc'!J10/10)*0.35</f>
        <v>0.24499999999999997</v>
      </c>
      <c r="J10" s="3">
        <f>('End of Year Calc'!K10/100)*0.4</f>
        <v>0.18400000000000002</v>
      </c>
      <c r="K10" s="3">
        <f>('End of Year Calc'!L10/1000*0.25)</f>
        <v>0.12275</v>
      </c>
      <c r="L10" s="3">
        <f t="shared" si="1"/>
        <v>0.55175</v>
      </c>
    </row>
    <row r="11" spans="1:12" ht="15">
      <c r="A11" t="s">
        <v>9</v>
      </c>
      <c r="B11" s="3">
        <f>('End of Year Calc'!C11/10)*0.35</f>
        <v>0.175</v>
      </c>
      <c r="C11" s="3">
        <f>('End of Year Calc'!D11/100)*0.4</f>
        <v>0.20400000000000001</v>
      </c>
      <c r="D11" s="3">
        <f>('End of Year Calc'!E11/1000*0.25)</f>
        <v>0.12575</v>
      </c>
      <c r="E11" s="3">
        <f t="shared" si="0"/>
        <v>0.50475</v>
      </c>
      <c r="F11" s="3"/>
      <c r="G11" s="3"/>
      <c r="H11" t="s">
        <v>17</v>
      </c>
      <c r="I11" s="3">
        <f>('End of Year Calc'!J11/10)*0.35</f>
        <v>0.315</v>
      </c>
      <c r="J11" s="3">
        <f>('End of Year Calc'!K11/100)*0.4</f>
        <v>0.144</v>
      </c>
      <c r="K11" s="3">
        <f>('End of Year Calc'!L11/1000*0.25)</f>
        <v>0.128</v>
      </c>
      <c r="L11" s="3">
        <f t="shared" si="1"/>
        <v>0.587</v>
      </c>
    </row>
    <row r="12" spans="1:12" ht="15">
      <c r="A12" t="s">
        <v>12</v>
      </c>
      <c r="B12" s="3">
        <f>('End of Year Calc'!C12/10)*0.35</f>
        <v>0.27999999999999997</v>
      </c>
      <c r="C12" s="3">
        <f>('End of Year Calc'!D12/100)*0.4</f>
        <v>0.164</v>
      </c>
      <c r="D12" s="3">
        <f>('End of Year Calc'!E12/1000*0.25)</f>
        <v>0.13075</v>
      </c>
      <c r="E12" s="3">
        <f t="shared" si="0"/>
        <v>0.57475</v>
      </c>
      <c r="F12" s="3"/>
      <c r="G12" s="3"/>
      <c r="H12" t="s">
        <v>18</v>
      </c>
      <c r="I12" s="3">
        <f>('End of Year Calc'!J12/10)*0.35</f>
        <v>0.175</v>
      </c>
      <c r="J12" s="3">
        <f>('End of Year Calc'!K12/100)*0.4</f>
        <v>0.196</v>
      </c>
      <c r="K12" s="3">
        <f>('End of Year Calc'!L12/1000*0.25)</f>
        <v>0.11925</v>
      </c>
      <c r="L12" s="3">
        <f t="shared" si="1"/>
        <v>0.49024999999999996</v>
      </c>
    </row>
    <row r="13" spans="1:12" ht="15">
      <c r="A13" t="s">
        <v>16</v>
      </c>
      <c r="B13" s="3">
        <f>('End of Year Calc'!C13/10)*0.35</f>
        <v>0.27999999999999997</v>
      </c>
      <c r="C13" s="3">
        <f>('End of Year Calc'!D13/100)*0.4</f>
        <v>0.20400000000000001</v>
      </c>
      <c r="D13" s="3">
        <f>('End of Year Calc'!E13/1000*0.25)</f>
        <v>0.12375</v>
      </c>
      <c r="E13" s="3">
        <f t="shared" si="0"/>
        <v>0.60775</v>
      </c>
      <c r="F13" s="3"/>
      <c r="G13" s="3"/>
      <c r="H13" t="s">
        <v>19</v>
      </c>
      <c r="I13" s="3">
        <f>('End of Year Calc'!J13/10)*0.35</f>
        <v>0.034999999999999996</v>
      </c>
      <c r="J13" s="3">
        <f>('End of Year Calc'!K13/100)*0.4</f>
        <v>0.22799999999999998</v>
      </c>
      <c r="K13" s="3">
        <f>('End of Year Calc'!L13/1000*0.25)</f>
        <v>0.11575</v>
      </c>
      <c r="L13" s="3">
        <f t="shared" si="1"/>
        <v>0.37875</v>
      </c>
    </row>
    <row r="14" spans="1:12" ht="15">
      <c r="A14" t="s">
        <v>20</v>
      </c>
      <c r="B14" s="3">
        <f>('End of Year Calc'!C14/10)*0.35</f>
        <v>0.175</v>
      </c>
      <c r="C14" s="3">
        <f>('End of Year Calc'!D14/100)*0.4</f>
        <v>0.192</v>
      </c>
      <c r="D14" s="3">
        <f>('End of Year Calc'!E14/1000*0.25)</f>
        <v>0.12675</v>
      </c>
      <c r="E14" s="3">
        <f t="shared" si="0"/>
        <v>0.49375</v>
      </c>
      <c r="F14" s="3"/>
      <c r="G14" s="3"/>
      <c r="H14" t="s">
        <v>23</v>
      </c>
      <c r="I14" s="3">
        <f>('End of Year Calc'!J14/10)*0.35</f>
        <v>0.034999999999999996</v>
      </c>
      <c r="J14" s="3">
        <f>('End of Year Calc'!K14/100)*0.4</f>
        <v>0.21200000000000002</v>
      </c>
      <c r="K14" s="3">
        <f>('End of Year Calc'!L14/1000*0.25)</f>
        <v>0.115</v>
      </c>
      <c r="L14" s="3">
        <f t="shared" si="1"/>
        <v>0.36200000000000004</v>
      </c>
    </row>
    <row r="15" spans="1:12" ht="15">
      <c r="A15" t="s">
        <v>21</v>
      </c>
      <c r="B15" s="3">
        <f>('End of Year Calc'!C15/10)*0.35</f>
        <v>0.24499999999999997</v>
      </c>
      <c r="C15" s="3">
        <f>('End of Year Calc'!D15/100)*0.4</f>
        <v>0.23199999999999998</v>
      </c>
      <c r="D15" s="3">
        <f>('End of Year Calc'!E15/1000*0.25)</f>
        <v>0.1235</v>
      </c>
      <c r="E15" s="3">
        <f t="shared" si="0"/>
        <v>0.6005</v>
      </c>
      <c r="F15" s="3"/>
      <c r="G15" s="3"/>
      <c r="H15" t="s">
        <v>27</v>
      </c>
      <c r="I15" s="3">
        <f>('End of Year Calc'!J15/10)*0.35</f>
        <v>0.35</v>
      </c>
      <c r="J15" s="3">
        <f>('End of Year Calc'!K15/100)*0.4</f>
        <v>0.17200000000000001</v>
      </c>
      <c r="K15" s="3">
        <f>('End of Year Calc'!L15/1000*0.25)</f>
        <v>0.125</v>
      </c>
      <c r="L15" s="3">
        <f t="shared" si="1"/>
        <v>0.647</v>
      </c>
    </row>
    <row r="16" spans="1:12" ht="15">
      <c r="A16" t="s">
        <v>22</v>
      </c>
      <c r="B16" s="3">
        <f>('End of Year Calc'!C16/10)*0.35</f>
        <v>0.06999999999999999</v>
      </c>
      <c r="C16" s="3">
        <f>('End of Year Calc'!D16/100)*0.4</f>
        <v>0.21200000000000002</v>
      </c>
      <c r="D16" s="3">
        <f>('End of Year Calc'!E16/1000*0.25)</f>
        <v>0.11725</v>
      </c>
      <c r="E16" s="3">
        <f t="shared" si="0"/>
        <v>0.39925</v>
      </c>
      <c r="F16" s="3"/>
      <c r="G16" s="3"/>
      <c r="H16" t="s">
        <v>30</v>
      </c>
      <c r="I16" s="3">
        <f>('End of Year Calc'!J16/10)*0.35</f>
        <v>0.24499999999999997</v>
      </c>
      <c r="J16" s="3">
        <f>('End of Year Calc'!K16/100)*0.4</f>
        <v>0.2</v>
      </c>
      <c r="K16" s="3">
        <f>('End of Year Calc'!L16/1000*0.25)</f>
        <v>0.1205</v>
      </c>
      <c r="L16" s="3">
        <f t="shared" si="1"/>
        <v>0.5654999999999999</v>
      </c>
    </row>
    <row r="17" spans="1:12" ht="15">
      <c r="A17" t="s">
        <v>24</v>
      </c>
      <c r="B17" s="3">
        <f>('End of Year Calc'!C17/10)*0.35</f>
        <v>0.24499999999999997</v>
      </c>
      <c r="C17" s="3">
        <f>('End of Year Calc'!D17/100)*0.4</f>
        <v>0.22000000000000003</v>
      </c>
      <c r="D17" s="3">
        <f>('End of Year Calc'!E17/1000*0.25)</f>
        <v>0.12825</v>
      </c>
      <c r="E17" s="3">
        <f t="shared" si="0"/>
        <v>0.5932499999999999</v>
      </c>
      <c r="F17" s="3"/>
      <c r="G17" s="3"/>
      <c r="H17" t="s">
        <v>31</v>
      </c>
      <c r="I17" s="3">
        <f>('End of Year Calc'!J17/10)*0.35</f>
        <v>0.06999999999999999</v>
      </c>
      <c r="J17" s="3">
        <f>('End of Year Calc'!K17/100)*0.4</f>
        <v>0.22000000000000003</v>
      </c>
      <c r="K17" s="3">
        <f>('End of Year Calc'!L17/1000*0.25)</f>
        <v>0.1145</v>
      </c>
      <c r="L17" s="3">
        <f t="shared" si="1"/>
        <v>0.4045</v>
      </c>
    </row>
    <row r="18" spans="1:12" ht="15">
      <c r="A18" t="s">
        <v>25</v>
      </c>
      <c r="B18" s="3">
        <f>('End of Year Calc'!C18/10)*0.35</f>
        <v>0.27999999999999997</v>
      </c>
      <c r="C18" s="3">
        <f>('End of Year Calc'!D18/100)*0.4</f>
        <v>0.18000000000000002</v>
      </c>
      <c r="D18" s="3">
        <f>('End of Year Calc'!E18/1000*0.25)</f>
        <v>0.13</v>
      </c>
      <c r="E18" s="3">
        <f t="shared" si="0"/>
        <v>0.59</v>
      </c>
      <c r="F18" s="3"/>
      <c r="G18" s="3"/>
      <c r="H18" s="2"/>
      <c r="J18" s="3"/>
      <c r="K18" s="3"/>
      <c r="L18" s="3"/>
    </row>
    <row r="19" spans="1:12" ht="15">
      <c r="A19" t="s">
        <v>26</v>
      </c>
      <c r="B19" s="3">
        <f>('End of Year Calc'!C19/10)*0.35</f>
        <v>0.105</v>
      </c>
      <c r="C19" s="3">
        <f>('End of Year Calc'!D19/100)*0.4</f>
        <v>0.168</v>
      </c>
      <c r="D19" s="3">
        <f>('End of Year Calc'!E19/1000*0.25)</f>
        <v>0.12575</v>
      </c>
      <c r="E19" s="3">
        <f t="shared" si="0"/>
        <v>0.39875000000000005</v>
      </c>
      <c r="F19" s="3"/>
      <c r="G19" s="3"/>
      <c r="H19" s="2"/>
      <c r="J19" s="3"/>
      <c r="K19" s="3"/>
      <c r="L19" s="3"/>
    </row>
    <row r="20" spans="1:12" ht="15">
      <c r="A20" t="s">
        <v>28</v>
      </c>
      <c r="B20" s="3">
        <f>('End of Year Calc'!C20/10)*0.35</f>
        <v>0.06999999999999999</v>
      </c>
      <c r="C20" s="3">
        <f>('End of Year Calc'!D20/100)*0.4</f>
        <v>0.21200000000000002</v>
      </c>
      <c r="D20" s="3">
        <f>('End of Year Calc'!E20/1000*0.25)</f>
        <v>0.126</v>
      </c>
      <c r="E20" s="3">
        <f t="shared" si="0"/>
        <v>0.40800000000000003</v>
      </c>
      <c r="F20" s="3"/>
      <c r="G20" s="3"/>
      <c r="H20" s="2"/>
      <c r="J20" s="3"/>
      <c r="K20" s="3"/>
      <c r="L20" s="3"/>
    </row>
    <row r="21" spans="1:12" ht="15">
      <c r="A21" t="s">
        <v>29</v>
      </c>
      <c r="B21" s="3">
        <f>('End of Year Calc'!C21/10)*0.35</f>
        <v>0.21</v>
      </c>
      <c r="C21" s="3">
        <f>('End of Year Calc'!D21/100)*0.4</f>
        <v>0.18000000000000002</v>
      </c>
      <c r="D21" s="3">
        <f>('End of Year Calc'!E21/1000*0.25)</f>
        <v>0.1325</v>
      </c>
      <c r="E21" s="3">
        <f t="shared" si="0"/>
        <v>0.5225</v>
      </c>
      <c r="F21" s="3"/>
      <c r="G21" s="3"/>
      <c r="H21" s="2"/>
      <c r="J21" s="3"/>
      <c r="K21" s="3"/>
      <c r="L21" s="3"/>
    </row>
    <row r="22" spans="2:8" ht="15">
      <c r="B22" s="3"/>
      <c r="C22" s="3"/>
      <c r="D22" s="3"/>
      <c r="E22" s="3"/>
      <c r="F22" s="3"/>
      <c r="G22" s="3"/>
      <c r="H22" s="2"/>
    </row>
    <row r="23" spans="2:8" ht="15">
      <c r="B23" s="2"/>
      <c r="C23" s="2"/>
      <c r="D23" s="2"/>
      <c r="E23" s="3"/>
      <c r="F23" s="2"/>
      <c r="G23" s="2"/>
      <c r="H23" s="2"/>
    </row>
  </sheetData>
  <mergeCells count="1">
    <mergeCell ref="A1:L1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 topLeftCell="A1">
      <selection activeCell="B29" sqref="B29"/>
    </sheetView>
  </sheetViews>
  <sheetFormatPr defaultColWidth="8.8515625" defaultRowHeight="15"/>
  <cols>
    <col min="1" max="1" width="19.8515625" style="0" customWidth="1"/>
    <col min="2" max="3" width="12.8515625" style="0" customWidth="1"/>
    <col min="4" max="4" width="13.421875" style="0" customWidth="1"/>
    <col min="5" max="5" width="10.28125" style="0" customWidth="1"/>
    <col min="8" max="8" width="12.140625" style="0" bestFit="1" customWidth="1"/>
    <col min="10" max="10" width="8.8515625" style="1" customWidth="1"/>
    <col min="11" max="11" width="10.8515625" style="0" bestFit="1" customWidth="1"/>
  </cols>
  <sheetData>
    <row r="1" spans="1:12" ht="15">
      <c r="A1" t="s">
        <v>32</v>
      </c>
      <c r="B1" t="s">
        <v>33</v>
      </c>
      <c r="C1" t="s">
        <v>35</v>
      </c>
      <c r="D1" t="s">
        <v>34</v>
      </c>
      <c r="E1" t="s">
        <v>36</v>
      </c>
      <c r="H1" t="s">
        <v>32</v>
      </c>
      <c r="I1" t="s">
        <v>33</v>
      </c>
      <c r="J1" t="s">
        <v>35</v>
      </c>
      <c r="K1" t="s">
        <v>34</v>
      </c>
      <c r="L1" t="s">
        <v>36</v>
      </c>
    </row>
    <row r="4" spans="1:12" ht="15">
      <c r="A4" t="s">
        <v>0</v>
      </c>
      <c r="B4" s="1" t="s">
        <v>49</v>
      </c>
      <c r="C4" s="7">
        <v>8</v>
      </c>
      <c r="D4" s="6">
        <f>C9+C13+C15+C11+C17+C21+C14+C10+C5+C20</f>
        <v>53</v>
      </c>
      <c r="E4" s="6">
        <f>D9+D13+D15+D11+D17+D21+D14+D10+D5+D20</f>
        <v>515</v>
      </c>
      <c r="H4" t="s">
        <v>2</v>
      </c>
      <c r="I4" s="1" t="s">
        <v>51</v>
      </c>
      <c r="J4" s="7">
        <v>1</v>
      </c>
      <c r="K4" s="7">
        <f>J9+J17+J5+J14+J16+J11+J7+J13+J6+J10</f>
        <v>44</v>
      </c>
      <c r="L4" s="7">
        <f>K9+K17+K5+K14+K16+K11+K7+K13+K6+K10</f>
        <v>495</v>
      </c>
    </row>
    <row r="5" spans="1:12" ht="15">
      <c r="A5" t="s">
        <v>1</v>
      </c>
      <c r="B5" s="1" t="s">
        <v>49</v>
      </c>
      <c r="C5" s="7">
        <v>8</v>
      </c>
      <c r="D5" s="6">
        <f>C18+C12+C6+C17+C15+C10+C21+C20+C4+C14</f>
        <v>55</v>
      </c>
      <c r="E5" s="6">
        <f>D18+D12+D6+D17+D15+D10+D21+D20+D4+D14</f>
        <v>507</v>
      </c>
      <c r="H5" t="s">
        <v>8</v>
      </c>
      <c r="I5" s="1" t="s">
        <v>54</v>
      </c>
      <c r="J5" s="7">
        <v>2</v>
      </c>
      <c r="K5" s="10">
        <f>J7+J11+J4+J17+J14+J16+J12+J8+J15+J9</f>
        <v>54</v>
      </c>
      <c r="L5" s="10">
        <f>K7+K11+K4+K17+K14+K16+K12+K8+K15+K9</f>
        <v>467</v>
      </c>
    </row>
    <row r="6" spans="1:12" ht="15">
      <c r="A6" t="s">
        <v>3</v>
      </c>
      <c r="B6" s="1" t="s">
        <v>50</v>
      </c>
      <c r="C6" s="7">
        <v>4</v>
      </c>
      <c r="D6" s="6">
        <f>C21+C9+C5+C15+C8+C11+C16+C13+C19+C12</f>
        <v>53</v>
      </c>
      <c r="E6" s="6">
        <f>D21+D9+D5+D15+D8+D11+D16+D13+D19+D12</f>
        <v>489</v>
      </c>
      <c r="H6" t="s">
        <v>10</v>
      </c>
      <c r="I6" s="1" t="s">
        <v>50</v>
      </c>
      <c r="J6" s="7">
        <v>4</v>
      </c>
      <c r="K6" s="7">
        <f>J14+J12+J8+J11+J7+J13+J9+J10+J4+J16</f>
        <v>50</v>
      </c>
      <c r="L6" s="7">
        <f>K14+K12+K8+K11+K7+K13+K9+K10+K4+K16</f>
        <v>472</v>
      </c>
    </row>
    <row r="7" spans="1:12" ht="15">
      <c r="A7" t="s">
        <v>4</v>
      </c>
      <c r="B7" s="1" t="s">
        <v>56</v>
      </c>
      <c r="C7" s="7">
        <v>3</v>
      </c>
      <c r="D7" s="6">
        <f>C19+C14+C20+C13+C12+C18+C17+C8+C9+C15</f>
        <v>54</v>
      </c>
      <c r="E7" s="6">
        <f>D19+D14+D20+D13+D12+D18+D17+D8+D9+D15</f>
        <v>486</v>
      </c>
      <c r="H7" t="s">
        <v>11</v>
      </c>
      <c r="I7" s="1" t="s">
        <v>57</v>
      </c>
      <c r="J7" s="7">
        <v>6</v>
      </c>
      <c r="K7" s="7">
        <f>J5+J15+J9+J13+J6+J10+J4+J16+J11+J8</f>
        <v>54</v>
      </c>
      <c r="L7" s="7">
        <f>K5+K15+K9+K13+K6+K10+K4+K16+K11+K8</f>
        <v>463</v>
      </c>
    </row>
    <row r="8" spans="1:12" ht="15">
      <c r="A8" t="s">
        <v>5</v>
      </c>
      <c r="B8" s="1" t="s">
        <v>51</v>
      </c>
      <c r="C8" s="7">
        <v>1</v>
      </c>
      <c r="D8" s="6">
        <f>C10+C16+C21+C12+C6+C17+C9+C7+C15+C18</f>
        <v>50</v>
      </c>
      <c r="E8" s="6">
        <f>D10+D16+D21+D12+D6+D17+D9+D7+D15+D18</f>
        <v>503</v>
      </c>
      <c r="H8" t="s">
        <v>13</v>
      </c>
      <c r="I8" s="1" t="s">
        <v>49</v>
      </c>
      <c r="J8" s="7">
        <v>8</v>
      </c>
      <c r="K8" s="7">
        <f>J13+J16+J6+J15+J9+J17+J14+J5+J12+J7</f>
        <v>43</v>
      </c>
      <c r="L8" s="7">
        <f>K13+K16+K6+K15+K9+K17+K14+K5+K12+K7</f>
        <v>505</v>
      </c>
    </row>
    <row r="9" spans="1:12" ht="15">
      <c r="A9" t="s">
        <v>6</v>
      </c>
      <c r="B9" s="1" t="s">
        <v>52</v>
      </c>
      <c r="C9" s="7">
        <v>5</v>
      </c>
      <c r="D9" s="6">
        <f>C4+C6+C19+C10+C16+C15+C8+C18+C7+C17</f>
        <v>43</v>
      </c>
      <c r="E9" s="6">
        <f>D4+D6+D19+D10+D16+D15+D8+D18+D7+D17</f>
        <v>519</v>
      </c>
      <c r="H9" t="s">
        <v>14</v>
      </c>
      <c r="I9" s="1" t="s">
        <v>57</v>
      </c>
      <c r="J9" s="7">
        <v>5</v>
      </c>
      <c r="K9" s="7">
        <f>J4+J13+J7+J12+J8+J15+J6+J17+J14+J5</f>
        <v>40</v>
      </c>
      <c r="L9" s="7">
        <f>K4+K13+K7+K12+K8+K15+K6+K17+K14+K5</f>
        <v>502</v>
      </c>
    </row>
    <row r="10" spans="1:12" ht="15">
      <c r="A10" t="s">
        <v>7</v>
      </c>
      <c r="B10" s="1" t="s">
        <v>53</v>
      </c>
      <c r="C10" s="7">
        <v>0</v>
      </c>
      <c r="D10" s="7">
        <f>C8+C19+C12+C9+J15+C5+C20+C4+C14+C21</f>
        <v>56</v>
      </c>
      <c r="E10" s="7">
        <f>D8+D19+D12+D9+K15+D5+D20+D4+D14+D21</f>
        <v>473</v>
      </c>
      <c r="H10" t="s">
        <v>15</v>
      </c>
      <c r="I10" s="1" t="s">
        <v>55</v>
      </c>
      <c r="J10" s="7">
        <v>7</v>
      </c>
      <c r="K10" s="7">
        <f>J12+J14+J15+J16+J11+J7+J13+J6+J17+J4</f>
        <v>46</v>
      </c>
      <c r="L10" s="7">
        <f>K12+K14+K15+K16+K11+K7+K13+K6+K17+K4</f>
        <v>491</v>
      </c>
    </row>
    <row r="11" spans="1:12" ht="15">
      <c r="A11" t="s">
        <v>9</v>
      </c>
      <c r="B11" s="1" t="s">
        <v>52</v>
      </c>
      <c r="C11" s="7">
        <v>5</v>
      </c>
      <c r="D11" s="7">
        <f>C20+C18+C17+C4+J13+C6+C13+C12+C16+C19</f>
        <v>51</v>
      </c>
      <c r="E11" s="7">
        <f>D20+D18+D17+D4+K13+D6+D13+D12+D16+D19</f>
        <v>503</v>
      </c>
      <c r="H11" t="s">
        <v>17</v>
      </c>
      <c r="I11" s="1" t="s">
        <v>58</v>
      </c>
      <c r="J11" s="7">
        <v>9</v>
      </c>
      <c r="K11" s="7">
        <f>J17+J5+J14+J6+J10+J4+J16+J12+J7+J13</f>
        <v>36</v>
      </c>
      <c r="L11" s="7">
        <f>K17+K5+K14+K6+K10+K4+K16+K12+K7+K13</f>
        <v>512</v>
      </c>
    </row>
    <row r="12" spans="1:12" ht="15">
      <c r="A12" t="s">
        <v>12</v>
      </c>
      <c r="B12" s="1" t="s">
        <v>49</v>
      </c>
      <c r="C12" s="7">
        <v>8</v>
      </c>
      <c r="D12" s="6">
        <f>C15+C5+C10+C8+C7+C16+C19+C11+C13+C6</f>
        <v>41</v>
      </c>
      <c r="E12" s="6">
        <f>D15+D5+D10+D8+D7+D16+D19+D11+D13+D6</f>
        <v>523</v>
      </c>
      <c r="H12" t="s">
        <v>18</v>
      </c>
      <c r="I12" s="1" t="s">
        <v>52</v>
      </c>
      <c r="J12" s="7">
        <v>5</v>
      </c>
      <c r="K12" s="7">
        <f>J10+J6+J13+J9+J17+J14+J5+J11+J8+J15</f>
        <v>49</v>
      </c>
      <c r="L12" s="7">
        <f>K10+K6+K13+K9+K17+K14+K5+K11+K8+K15</f>
        <v>477</v>
      </c>
    </row>
    <row r="13" spans="1:12" ht="15">
      <c r="A13" t="s">
        <v>16</v>
      </c>
      <c r="B13" s="1" t="s">
        <v>49</v>
      </c>
      <c r="C13" s="7">
        <v>8</v>
      </c>
      <c r="D13" s="6">
        <f>C17+C4+C14+C7+C21+C19+C11+C6+C12+C16</f>
        <v>51</v>
      </c>
      <c r="E13" s="6">
        <f>D17+D4+D14+D7+D21+D19+D11+D6+D12+D16</f>
        <v>495</v>
      </c>
      <c r="H13" t="s">
        <v>19</v>
      </c>
      <c r="I13" s="1" t="s">
        <v>51</v>
      </c>
      <c r="J13" s="7">
        <v>1</v>
      </c>
      <c r="K13" s="7">
        <f>J8+J9+J12+J7+C11+J6+J10+J4+J16+J11</f>
        <v>57</v>
      </c>
      <c r="L13" s="7">
        <f>K8+K9+K12+K7+D11+K6+K10+K4+K16+K11</f>
        <v>463</v>
      </c>
    </row>
    <row r="14" spans="1:12" ht="15">
      <c r="A14" t="s">
        <v>20</v>
      </c>
      <c r="B14" s="1" t="s">
        <v>52</v>
      </c>
      <c r="C14" s="7">
        <v>5</v>
      </c>
      <c r="D14" s="6">
        <f>C16+C7+C13+C18+C19+C20+C4+C21+C10+C5</f>
        <v>48</v>
      </c>
      <c r="E14" s="6">
        <f>D16+D7+D13+D18+D19+D20+D4+D21+D10+D5</f>
        <v>507</v>
      </c>
      <c r="H14" t="s">
        <v>23</v>
      </c>
      <c r="I14" s="1" t="s">
        <v>51</v>
      </c>
      <c r="J14" s="7">
        <v>1</v>
      </c>
      <c r="K14" s="7">
        <f>J6+J10+J11+J4+J5+J12+J8+J15+J9+J17</f>
        <v>53</v>
      </c>
      <c r="L14" s="7">
        <f>K6+K10+K11+K4+K5+K12+K8+K15+K9+K17</f>
        <v>460</v>
      </c>
    </row>
    <row r="15" spans="1:12" ht="15">
      <c r="A15" t="s">
        <v>21</v>
      </c>
      <c r="B15" s="1" t="s">
        <v>55</v>
      </c>
      <c r="C15" s="7">
        <v>7</v>
      </c>
      <c r="D15" s="6">
        <f>C12+C21+C4+C6+C5+C9+C18+C17+C8+C7</f>
        <v>58</v>
      </c>
      <c r="E15" s="6">
        <f>D12+D21+D4+D6+D5+D9+D18+D17+D8+D7</f>
        <v>494</v>
      </c>
      <c r="H15" t="s">
        <v>27</v>
      </c>
      <c r="I15" s="1" t="s">
        <v>59</v>
      </c>
      <c r="J15" s="7">
        <v>10</v>
      </c>
      <c r="K15" s="7">
        <f>J16+J7+J10+J8+C10+J9+J17+J14+J5+J12</f>
        <v>43</v>
      </c>
      <c r="L15" s="7">
        <f>K16+K7+K10+K8+D10+K9+K17+K14+K5+K12</f>
        <v>500</v>
      </c>
    </row>
    <row r="16" spans="1:12" ht="15">
      <c r="A16" t="s">
        <v>22</v>
      </c>
      <c r="B16" s="1" t="s">
        <v>54</v>
      </c>
      <c r="C16" s="7">
        <v>2</v>
      </c>
      <c r="D16" s="6">
        <f>C14+C8+C18+C21+C9+C12+C6+C19+C11+C13</f>
        <v>53</v>
      </c>
      <c r="E16" s="6">
        <f>D14+D8+D18+D21+D9+D12+D6+D19+D11+D13</f>
        <v>469</v>
      </c>
      <c r="H16" t="s">
        <v>30</v>
      </c>
      <c r="I16" s="1" t="s">
        <v>55</v>
      </c>
      <c r="J16" s="7">
        <v>7</v>
      </c>
      <c r="K16" s="7">
        <f>J15+J8+J17+J10+J4+J5+J11+J7+J13+J6</f>
        <v>50</v>
      </c>
      <c r="L16" s="7">
        <f>K15+K8+K17+K10+K4+K5+K11+K7+K13+K6</f>
        <v>482</v>
      </c>
    </row>
    <row r="17" spans="1:12" ht="15">
      <c r="A17" t="s">
        <v>24</v>
      </c>
      <c r="B17" s="1" t="s">
        <v>55</v>
      </c>
      <c r="C17" s="7">
        <v>7</v>
      </c>
      <c r="D17" s="6">
        <f>C13+C20+C11+C5+C4+C8+C7+C15+C18+C9</f>
        <v>55</v>
      </c>
      <c r="E17" s="6">
        <f>D13+D20+D11+D5+D4+D8+D7+D15+D18+D9</f>
        <v>513</v>
      </c>
      <c r="H17" t="s">
        <v>31</v>
      </c>
      <c r="I17" s="1" t="s">
        <v>54</v>
      </c>
      <c r="J17" s="7">
        <v>2</v>
      </c>
      <c r="K17" s="7">
        <f>J11+J4+J16+J5+J12+J8+J15+J9+J10+J14</f>
        <v>55</v>
      </c>
      <c r="L17" s="7">
        <f>K11+K4+K16+K5+K12+K8+K15+K9+K10+K14</f>
        <v>458</v>
      </c>
    </row>
    <row r="18" spans="1:12" ht="15">
      <c r="A18" t="s">
        <v>25</v>
      </c>
      <c r="B18" s="1" t="s">
        <v>49</v>
      </c>
      <c r="C18" s="7">
        <v>8</v>
      </c>
      <c r="D18" s="6">
        <f>C5+C11+C16+C14+C20+C7+C15+C9+C17+C8</f>
        <v>45</v>
      </c>
      <c r="E18" s="6">
        <f>D5+D11+D16+D14+D20+D7+D15+D9+D17+D8</f>
        <v>520</v>
      </c>
      <c r="L18" s="7"/>
    </row>
    <row r="19" spans="1:5" ht="15">
      <c r="A19" t="s">
        <v>26</v>
      </c>
      <c r="B19" s="1" t="s">
        <v>56</v>
      </c>
      <c r="C19" s="7">
        <v>3</v>
      </c>
      <c r="D19" s="6">
        <f>C7+C10+C9+C20+C14+C13+C12+C16+C6+C11</f>
        <v>42</v>
      </c>
      <c r="E19" s="6">
        <f>D7+D10+D9+D20+D14+D13+D12+D16+D6+D11</f>
        <v>503</v>
      </c>
    </row>
    <row r="20" spans="1:5" ht="15">
      <c r="A20" t="s">
        <v>28</v>
      </c>
      <c r="B20" s="1" t="s">
        <v>54</v>
      </c>
      <c r="C20" s="7">
        <v>2</v>
      </c>
      <c r="D20" s="6">
        <f>C11+C17+C7+C19+C18+C14+C10+C5+C21+C4</f>
        <v>53</v>
      </c>
      <c r="E20" s="6">
        <f>D11+D17+D7+D19+D18+D14+D10+D5+D21+D4</f>
        <v>504</v>
      </c>
    </row>
    <row r="21" spans="1:5" ht="15">
      <c r="A21" t="s">
        <v>29</v>
      </c>
      <c r="B21" s="1" t="s">
        <v>57</v>
      </c>
      <c r="C21" s="7">
        <v>6</v>
      </c>
      <c r="D21" s="6">
        <f>C6+C15+C8+C16+C13+C4+C5+C14+C20+C10</f>
        <v>45</v>
      </c>
      <c r="E21" s="6">
        <f>D6+D15+D8+D16+D13+D4+D5+D14+D20+D10</f>
        <v>530</v>
      </c>
    </row>
    <row r="22" spans="2:5" ht="15">
      <c r="B22" s="1"/>
      <c r="C22" s="1"/>
      <c r="D22" s="2"/>
      <c r="E22" s="6"/>
    </row>
    <row r="23" spans="1:11" ht="15">
      <c r="A23" s="9" t="s">
        <v>46</v>
      </c>
      <c r="B23" s="9"/>
      <c r="C23" s="9"/>
      <c r="D23" s="9"/>
      <c r="E23" s="8"/>
      <c r="F23" s="9"/>
      <c r="G23" s="9"/>
      <c r="H23" s="9"/>
      <c r="I23" s="9"/>
      <c r="J23" s="9"/>
      <c r="K23" s="9"/>
    </row>
    <row r="24" spans="1:12" ht="15">
      <c r="A24" s="9" t="s">
        <v>48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5">
      <c r="B25" s="1"/>
      <c r="C25" s="1"/>
      <c r="E25" s="9"/>
      <c r="L25" s="9"/>
    </row>
    <row r="26" spans="2:3" ht="15">
      <c r="B26" s="1"/>
      <c r="C26" s="1"/>
    </row>
    <row r="27" spans="2:3" ht="15">
      <c r="B27" s="1"/>
      <c r="C27" s="1"/>
    </row>
    <row r="28" spans="2:3" ht="15">
      <c r="B28" s="1"/>
      <c r="C28" s="1"/>
    </row>
    <row r="29" spans="2:3" ht="15">
      <c r="B29" s="1"/>
      <c r="C29" s="1"/>
    </row>
    <row r="30" spans="2:3" ht="15">
      <c r="B30" s="1"/>
      <c r="C30" s="1"/>
    </row>
    <row r="31" spans="2:3" ht="15">
      <c r="B31" s="1"/>
      <c r="C31" s="1"/>
    </row>
    <row r="32" spans="2:3" ht="15">
      <c r="B32" s="1"/>
      <c r="C32" s="1"/>
    </row>
    <row r="33" spans="2:3" ht="15">
      <c r="B33" s="1"/>
      <c r="C33" s="1"/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2017-03-01T19:02:21Z</cp:lastPrinted>
  <dcterms:created xsi:type="dcterms:W3CDTF">2014-09-22T00:27:48Z</dcterms:created>
  <dcterms:modified xsi:type="dcterms:W3CDTF">2017-03-01T19:07:31Z</dcterms:modified>
  <cp:category/>
  <cp:version/>
  <cp:contentType/>
  <cp:contentStatus/>
</cp:coreProperties>
</file>